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Viec 01T-2017 Chinh thuc" sheetId="1" r:id="rId1"/>
    <sheet name="Tien 01T-2017 Chinh thuc" sheetId="2" r:id="rId2"/>
  </sheets>
  <externalReferences>
    <externalReference r:id="rId5"/>
  </externalReferences>
  <definedNames>
    <definedName name="_xlnm.Print_Area" localSheetId="1">'Tien 01T-2017 Chinh thuc'!$A$1:$T$86</definedName>
    <definedName name="_xlnm.Print_Area" localSheetId="0">'Viec 01T-2017 Chinh thuc'!$A$1:$S$86</definedName>
    <definedName name="_xlnm.Print_Titles" localSheetId="1">'Tien 01T-2017 Chinh thuc'!$8:$13</definedName>
    <definedName name="_xlnm.Print_Titles" localSheetId="0">'Viec 01T-2017 Chinh thuc'!$8:$13</definedName>
  </definedNames>
  <calcPr fullCalcOnLoad="1"/>
</workbook>
</file>

<file path=xl/sharedStrings.xml><?xml version="1.0" encoding="utf-8"?>
<sst xmlns="http://schemas.openxmlformats.org/spreadsheetml/2006/main" count="239" uniqueCount="124">
  <si>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</si>
  <si>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</si>
  <si>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</si>
  <si>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</si>
  <si>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</si>
  <si>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</si>
  <si>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</si>
  <si>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</si>
  <si>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</si>
  <si>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</si>
  <si>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</si>
  <si>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</si>
  <si>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</si>
  <si>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</si>
  <si>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</si>
  <si>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</si>
  <si>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</si>
  <si>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</si>
  <si>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</si>
  <si>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</si>
  <si>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</si>
  <si>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</si>
  <si>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</si>
  <si>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</si>
  <si>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</si>
  <si>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</si>
  <si>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</si>
  <si>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</si>
  <si>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</si>
  <si>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</si>
  <si>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</si>
  <si>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</si>
  <si>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</si>
  <si>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</si>
  <si>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</si>
  <si>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</si>
  <si>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</si>
  <si>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</si>
  <si>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</si>
  <si>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</si>
  <si>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</si>
  <si>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</si>
  <si>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</si>
  <si>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</si>
  <si>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</si>
  <si>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</si>
  <si>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</si>
  <si>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Lệch</t>
  </si>
  <si>
    <t>An Giang</t>
  </si>
  <si>
    <t>Bạc Liêu</t>
  </si>
  <si>
    <t>Bắc Giang</t>
  </si>
  <si>
    <t>Bắc Kạn</t>
  </si>
  <si>
    <t>Bắc Ninh</t>
  </si>
  <si>
    <t>Bến Tre</t>
  </si>
  <si>
    <t>Bình Dương</t>
  </si>
  <si>
    <t>Bình Định</t>
  </si>
  <si>
    <t>Bình Phước</t>
  </si>
  <si>
    <t>Bình Thuận</t>
  </si>
  <si>
    <t>BR-V Tàu</t>
  </si>
  <si>
    <t>Cà Mau</t>
  </si>
  <si>
    <t>Cao Bằng</t>
  </si>
  <si>
    <t>Cần Thơ</t>
  </si>
  <si>
    <t>Đà Nẵng</t>
  </si>
  <si>
    <t>Đắk Lắc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</si>
  <si>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</si>
  <si>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</si>
  <si>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</si>
  <si>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</si>
  <si>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</si>
  <si>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</si>
  <si>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</si>
  <si>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</si>
  <si>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</si>
  <si>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</si>
  <si>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</si>
  <si>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</si>
  <si>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</si>
  <si>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Hồ Chí Minh</t>
  </si>
  <si>
    <t>Hưng Yên</t>
  </si>
  <si>
    <t>Kiên Giang</t>
  </si>
  <si>
    <t>Kon Tum</t>
  </si>
  <si>
    <t>Khánh Hòa</t>
  </si>
  <si>
    <t>Lai Châu</t>
  </si>
  <si>
    <t>Lạng Sơn</t>
  </si>
  <si>
    <t>Lào Cai</t>
  </si>
  <si>
    <t>Lâm Đồng</t>
  </si>
  <si>
    <t>Long An</t>
  </si>
  <si>
    <t>Nam Định</t>
  </si>
  <si>
    <t>Ninh Bình</t>
  </si>
  <si>
    <t>Ninh Thuận</t>
  </si>
  <si>
    <t>Nghệ An</t>
  </si>
  <si>
    <t>Phú Thọ</t>
  </si>
  <si>
    <t>Phú Yên</t>
  </si>
  <si>
    <t>Quảng Bình</t>
  </si>
  <si>
    <t>Quảng Nam</t>
  </si>
  <si>
    <t>Quảng Ninh</t>
  </si>
  <si>
    <t>Quảng Ngãi</t>
  </si>
  <si>
    <t>Quảng Trị</t>
  </si>
  <si>
    <t>Sóc Trăng</t>
  </si>
  <si>
    <t>Sơn La</t>
  </si>
  <si>
    <t>Tây Ninh</t>
  </si>
  <si>
    <t>Tiền Giang</t>
  </si>
  <si>
    <t>TT Huế</t>
  </si>
  <si>
    <t>Tuyên Quang</t>
  </si>
  <si>
    <t>Thái Bình</t>
  </si>
  <si>
    <t>Thái Nguyên</t>
  </si>
  <si>
    <t>Thanh Hóa</t>
  </si>
  <si>
    <t>Trà Vinh</t>
  </si>
  <si>
    <t>Vĩnh Long</t>
  </si>
  <si>
    <t>Vĩnh Phúc</t>
  </si>
  <si>
    <t>Yên Bái</t>
  </si>
  <si>
    <t>số có điều kiện chuyển kỳ sau 2016</t>
  </si>
  <si>
    <t>giảm án tồn</t>
  </si>
  <si>
    <t>Giảm án tồn</t>
  </si>
  <si>
    <t>NTCS 2016</t>
  </si>
  <si>
    <t>Phân Loại án</t>
  </si>
  <si>
    <t>số có điều kiện chuyển kỳ sau 2017</t>
  </si>
  <si>
    <r>
      <t xml:space="preserve">PHỤ LỤC II
THỐNG KÊ KẾT QUẢ THI HÀNH VỀ GIÁ TRỊ 01 THÁNG NĂM 2017
</t>
    </r>
    <r>
      <rPr>
        <i/>
        <sz val="12"/>
        <rFont val="Times New Roman"/>
        <family val="1"/>
      </rPr>
      <t>(Ban hành kèm theo Báo cáo số 205 /BC-TKDLCT ngày 9/11/2016 của Trung tâm Thống kê, Quản lý dữ liệu và Ứng dụng công nghệ thông tin)</t>
    </r>
  </si>
  <si>
    <t>Hà Nội, ngày 9 tháng 11 năm 2016</t>
  </si>
  <si>
    <t>GIÁM ĐỐC</t>
  </si>
  <si>
    <t>Lê Anh Tuấn</t>
  </si>
  <si>
    <t>Đinh Nam Hải</t>
  </si>
  <si>
    <r>
      <t xml:space="preserve">PHỤ LỤC I
THỐNG KÊ KẾT QUẢ THI HÀNH VỀ VIỆC 01 THÁNG NĂM 2017
</t>
    </r>
    <r>
      <rPr>
        <i/>
        <sz val="12"/>
        <rFont val="Times New Roman"/>
        <family val="1"/>
      </rPr>
      <t>(Ban hành kèm theo Báo cáo số 205 /BC-TKDLCT ngày 9/11/2016 của Trung tâm Thống kê, Quản lý dữ liệu và Ứng dụng công nghệ thông tin)</t>
    </r>
  </si>
  <si>
    <t>Phân loại án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</si>
</sst>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1" fontId="9" fillId="35" borderId="8" xfId="90" applyNumberFormat="1" applyFont="1" applyFill="1" applyBorder="1" applyAlignment="1">
      <alignment horizontal="left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7" xfId="90" applyNumberFormat="1" applyFont="1" applyFill="1" applyBorder="1" applyAlignment="1">
      <alignment horizontal="center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9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0" fontId="33" fillId="0" borderId="8" xfId="90" applyFont="1" applyFill="1" applyBorder="1" applyAlignment="1">
      <alignment horizontal="center" vertical="center" wrapText="1"/>
      <protection/>
    </xf>
    <xf numFmtId="49" fontId="0" fillId="0" borderId="17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076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pbox\1.1%20Thong%20ke%20cac%20nam\8.%20Nam%202016\12%20thang%202016%20(thang%209%20nam%202016)\5.%2012%20thang%202016%20-%20Mau%20Trung%20tam%20-%20Chinh%20T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6"/>
      <sheetName val="Tien 12T-2016"/>
      <sheetName val="Viec 10-2015"/>
      <sheetName val="Tien 10-2015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Khang nghi 17"/>
      <sheetName val="BC chat luong CB mau 14"/>
      <sheetName val="Co cau bien che mau 13"/>
      <sheetName val="sua  mau an tuyen khong ro 9"/>
      <sheetName val="01"/>
      <sheetName val="02"/>
      <sheetName val="03"/>
      <sheetName val="04"/>
      <sheetName val="05 "/>
      <sheetName val="IN NSNN"/>
      <sheetName val="TK-Ban dau gia"/>
      <sheetName val="Viec chia theo vung mien"/>
      <sheetName val="Tien chia theo vung mien"/>
      <sheetName val="Viec 12-2016-TT01"/>
      <sheetName val="Tien 12-2016-TT01"/>
    </sheetNames>
    <sheetDataSet>
      <sheetData sheetId="1">
        <row r="16">
          <cell r="B16" t="str">
            <v>An Giang</v>
          </cell>
        </row>
        <row r="17">
          <cell r="B17" t="str">
            <v>Bạc Liêu</v>
          </cell>
        </row>
        <row r="18">
          <cell r="B18" t="str">
            <v>Bắc Giang</v>
          </cell>
        </row>
        <row r="19">
          <cell r="B19" t="str">
            <v>Bắc Kạn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Dương</v>
          </cell>
        </row>
        <row r="23">
          <cell r="B23" t="str">
            <v>Bình Định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Cao Bằng</v>
          </cell>
        </row>
        <row r="29">
          <cell r="B29" t="str">
            <v>Cần Thơ</v>
          </cell>
        </row>
        <row r="30">
          <cell r="B30" t="str">
            <v>Đà Nẵng</v>
          </cell>
        </row>
        <row r="31">
          <cell r="B31" t="str">
            <v>Đắk Lắc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Hòa Bình</v>
          </cell>
        </row>
        <row r="45">
          <cell r="B45" t="str">
            <v>Hồ Chí Minh</v>
          </cell>
        </row>
        <row r="46">
          <cell r="B46" t="str">
            <v>Hưng Yên</v>
          </cell>
        </row>
        <row r="47">
          <cell r="B47" t="str">
            <v>Kiên Giang</v>
          </cell>
        </row>
        <row r="48">
          <cell r="B48" t="str">
            <v>Kon Tum</v>
          </cell>
        </row>
        <row r="49">
          <cell r="B49" t="str">
            <v>Khánh Hòa</v>
          </cell>
        </row>
        <row r="50">
          <cell r="B50" t="str">
            <v>Lai Châu</v>
          </cell>
        </row>
        <row r="51">
          <cell r="B51" t="str">
            <v>Lạng Sơn</v>
          </cell>
        </row>
        <row r="52">
          <cell r="B52" t="str">
            <v>Lào Cai</v>
          </cell>
        </row>
        <row r="53">
          <cell r="B53" t="str">
            <v>Lâm Đồng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Ninh Bình</v>
          </cell>
        </row>
        <row r="57">
          <cell r="B57" t="str">
            <v>Ninh Thuận</v>
          </cell>
        </row>
        <row r="58">
          <cell r="B58" t="str">
            <v>Nghệ An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Ninh</v>
          </cell>
        </row>
        <row r="64">
          <cell r="B64" t="str">
            <v>Quảng Ngãi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Tiền Giang</v>
          </cell>
        </row>
        <row r="70">
          <cell r="B70" t="str">
            <v>TT Huế</v>
          </cell>
        </row>
        <row r="71">
          <cell r="B71" t="str">
            <v>Tuyên Quang</v>
          </cell>
        </row>
        <row r="72">
          <cell r="B72" t="str">
            <v>Thái Bình</v>
          </cell>
        </row>
        <row r="73">
          <cell r="B73" t="str">
            <v>Thái Nguyên</v>
          </cell>
        </row>
        <row r="74">
          <cell r="B74" t="str">
            <v>Thanh Hóa</v>
          </cell>
        </row>
        <row r="75">
          <cell r="B75" t="str">
            <v>Trà Vinh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  <sheetData sheetId="2">
        <row r="16">
          <cell r="B16" t="str">
            <v>An Giang</v>
          </cell>
        </row>
        <row r="17">
          <cell r="B17" t="str">
            <v>Bạc Liêu</v>
          </cell>
        </row>
        <row r="18">
          <cell r="B18" t="str">
            <v>Bắc Giang</v>
          </cell>
        </row>
        <row r="19">
          <cell r="B19" t="str">
            <v>Bắc Kạn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Dương</v>
          </cell>
        </row>
        <row r="23">
          <cell r="B23" t="str">
            <v>Bình Định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Cao Bằng</v>
          </cell>
        </row>
        <row r="29">
          <cell r="B29" t="str">
            <v>Cần Thơ</v>
          </cell>
        </row>
        <row r="30">
          <cell r="B30" t="str">
            <v>Đà Nẵng</v>
          </cell>
        </row>
        <row r="31">
          <cell r="B31" t="str">
            <v>Đắk Lắc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Hòa Bình</v>
          </cell>
        </row>
        <row r="45">
          <cell r="B45" t="str">
            <v>Hồ Chí Minh</v>
          </cell>
        </row>
        <row r="46">
          <cell r="B46" t="str">
            <v>Hưng Yên</v>
          </cell>
        </row>
        <row r="47">
          <cell r="B47" t="str">
            <v>Kiên Giang</v>
          </cell>
        </row>
        <row r="48">
          <cell r="B48" t="str">
            <v>Kon Tum</v>
          </cell>
        </row>
        <row r="49">
          <cell r="B49" t="str">
            <v>Khánh Hòa</v>
          </cell>
        </row>
        <row r="50">
          <cell r="B50" t="str">
            <v>Lai Châu</v>
          </cell>
        </row>
        <row r="51">
          <cell r="B51" t="str">
            <v>Lạng Sơn</v>
          </cell>
        </row>
        <row r="52">
          <cell r="B52" t="str">
            <v>Lào Cai</v>
          </cell>
        </row>
        <row r="53">
          <cell r="B53" t="str">
            <v>Lâm Đồng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Ninh Bình</v>
          </cell>
        </row>
        <row r="57">
          <cell r="B57" t="str">
            <v>Ninh Thuận</v>
          </cell>
        </row>
        <row r="58">
          <cell r="B58" t="str">
            <v>Nghệ An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Ninh</v>
          </cell>
        </row>
        <row r="64">
          <cell r="B64" t="str">
            <v>Quảng Ngãi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Tiền Giang</v>
          </cell>
        </row>
        <row r="70">
          <cell r="B70" t="str">
            <v>TT Huế</v>
          </cell>
        </row>
        <row r="71">
          <cell r="B71" t="str">
            <v>Tuyên Quang</v>
          </cell>
        </row>
        <row r="72">
          <cell r="B72" t="str">
            <v>Thái Bình</v>
          </cell>
        </row>
        <row r="73">
          <cell r="B73" t="str">
            <v>Thái Nguyên</v>
          </cell>
        </row>
        <row r="74">
          <cell r="B74" t="str">
            <v>Thanh Hóa</v>
          </cell>
        </row>
        <row r="75">
          <cell r="B75" t="str">
            <v>Trà Vinh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7"/>
  <sheetViews>
    <sheetView view="pageBreakPreview" zoomScale="70" zoomScaleSheetLayoutView="70" workbookViewId="0" topLeftCell="A55">
      <selection activeCell="A67" sqref="A67:IV6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8.00390625" style="1" customWidth="1"/>
    <col min="22" max="22" width="10.00390625" style="1" customWidth="1"/>
    <col min="23" max="24" width="8.00390625" style="1" customWidth="1"/>
    <col min="25" max="25" width="10.00390625" style="1" customWidth="1"/>
    <col min="26" max="28" width="9.00390625" style="1" customWidth="1"/>
    <col min="29" max="29" width="11.375" style="1" bestFit="1" customWidth="1"/>
    <col min="30" max="16384" width="9.00390625" style="1" customWidth="1"/>
  </cols>
  <sheetData>
    <row r="1" spans="2:10" ht="18.75" customHeight="1">
      <c r="B1" s="41" t="s">
        <v>0</v>
      </c>
      <c r="C1" s="41"/>
      <c r="D1" s="41"/>
      <c r="E1" s="41"/>
      <c r="F1" s="41"/>
      <c r="G1" s="41"/>
      <c r="H1" s="20"/>
      <c r="I1" s="20"/>
      <c r="J1" s="20"/>
    </row>
    <row r="2" spans="2:10" ht="31.5" customHeight="1">
      <c r="B2" s="42" t="s">
        <v>1</v>
      </c>
      <c r="C2" s="42"/>
      <c r="D2" s="42"/>
      <c r="E2" s="42"/>
      <c r="F2" s="42"/>
      <c r="G2" s="42"/>
      <c r="H2" s="21"/>
      <c r="I2" s="21"/>
      <c r="J2" s="21"/>
    </row>
    <row r="3" spans="1:15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O3" s="2"/>
    </row>
    <row r="4" spans="1:19" ht="17.25" customHeight="1">
      <c r="A4" s="44" t="s">
        <v>122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6" t="s">
        <v>2</v>
      </c>
      <c r="Q7" s="46"/>
      <c r="R7" s="46"/>
      <c r="S7" s="46"/>
    </row>
    <row r="8" spans="1:27" ht="15" customHeight="1">
      <c r="A8" s="56" t="s">
        <v>3</v>
      </c>
      <c r="B8" s="56" t="s">
        <v>4</v>
      </c>
      <c r="C8" s="39" t="s">
        <v>5</v>
      </c>
      <c r="D8" s="39"/>
      <c r="E8" s="39"/>
      <c r="F8" s="47" t="s">
        <v>6</v>
      </c>
      <c r="G8" s="39" t="s">
        <v>7</v>
      </c>
      <c r="H8" s="40" t="s">
        <v>8</v>
      </c>
      <c r="I8" s="40"/>
      <c r="J8" s="40"/>
      <c r="K8" s="40"/>
      <c r="L8" s="40"/>
      <c r="M8" s="40"/>
      <c r="N8" s="40"/>
      <c r="O8" s="40"/>
      <c r="P8" s="40"/>
      <c r="Q8" s="40"/>
      <c r="R8" s="62" t="s">
        <v>43</v>
      </c>
      <c r="S8" s="39" t="s">
        <v>41</v>
      </c>
      <c r="T8" s="55" t="s">
        <v>114</v>
      </c>
      <c r="U8" s="54" t="s">
        <v>47</v>
      </c>
      <c r="V8" s="54" t="s">
        <v>116</v>
      </c>
      <c r="W8" s="54" t="s">
        <v>44</v>
      </c>
      <c r="X8" s="54" t="s">
        <v>45</v>
      </c>
      <c r="Y8" s="54" t="s">
        <v>111</v>
      </c>
      <c r="Z8" s="54" t="s">
        <v>112</v>
      </c>
      <c r="AA8" s="57" t="s">
        <v>115</v>
      </c>
    </row>
    <row r="9" spans="1:27" ht="19.5" customHeight="1">
      <c r="A9" s="56"/>
      <c r="B9" s="56"/>
      <c r="C9" s="39" t="s">
        <v>10</v>
      </c>
      <c r="D9" s="39" t="s">
        <v>11</v>
      </c>
      <c r="E9" s="39"/>
      <c r="F9" s="48"/>
      <c r="G9" s="39"/>
      <c r="H9" s="39" t="s">
        <v>8</v>
      </c>
      <c r="I9" s="40" t="s">
        <v>12</v>
      </c>
      <c r="J9" s="40"/>
      <c r="K9" s="40"/>
      <c r="L9" s="40"/>
      <c r="M9" s="40"/>
      <c r="N9" s="40"/>
      <c r="O9" s="40"/>
      <c r="P9" s="40"/>
      <c r="Q9" s="39" t="s">
        <v>13</v>
      </c>
      <c r="R9" s="62"/>
      <c r="S9" s="39"/>
      <c r="T9" s="55"/>
      <c r="U9" s="54"/>
      <c r="V9" s="54"/>
      <c r="W9" s="54"/>
      <c r="X9" s="54"/>
      <c r="Y9" s="54"/>
      <c r="Z9" s="54"/>
      <c r="AA9" s="58"/>
    </row>
    <row r="10" spans="1:27" ht="15" customHeight="1">
      <c r="A10" s="56"/>
      <c r="B10" s="56"/>
      <c r="C10" s="39"/>
      <c r="D10" s="39" t="s">
        <v>15</v>
      </c>
      <c r="E10" s="39" t="s">
        <v>16</v>
      </c>
      <c r="F10" s="48"/>
      <c r="G10" s="39"/>
      <c r="H10" s="39"/>
      <c r="I10" s="47" t="s">
        <v>14</v>
      </c>
      <c r="J10" s="60" t="s">
        <v>11</v>
      </c>
      <c r="K10" s="61"/>
      <c r="L10" s="61"/>
      <c r="M10" s="61"/>
      <c r="N10" s="61"/>
      <c r="O10" s="61"/>
      <c r="P10" s="61"/>
      <c r="Q10" s="39"/>
      <c r="R10" s="62"/>
      <c r="S10" s="39"/>
      <c r="T10" s="55"/>
      <c r="U10" s="54"/>
      <c r="V10" s="54"/>
      <c r="W10" s="54"/>
      <c r="X10" s="54"/>
      <c r="Y10" s="54"/>
      <c r="Z10" s="54"/>
      <c r="AA10" s="58"/>
    </row>
    <row r="11" spans="1:27" ht="12.75" customHeight="1">
      <c r="A11" s="56"/>
      <c r="B11" s="56"/>
      <c r="C11" s="39"/>
      <c r="D11" s="39"/>
      <c r="E11" s="39"/>
      <c r="F11" s="48"/>
      <c r="G11" s="39"/>
      <c r="H11" s="39"/>
      <c r="I11" s="48"/>
      <c r="J11" s="40" t="s">
        <v>17</v>
      </c>
      <c r="K11" s="39" t="s">
        <v>18</v>
      </c>
      <c r="L11" s="39" t="s">
        <v>19</v>
      </c>
      <c r="M11" s="39" t="s">
        <v>20</v>
      </c>
      <c r="N11" s="39" t="s">
        <v>21</v>
      </c>
      <c r="O11" s="39" t="s">
        <v>22</v>
      </c>
      <c r="P11" s="40" t="s">
        <v>23</v>
      </c>
      <c r="Q11" s="39"/>
      <c r="R11" s="62"/>
      <c r="S11" s="39"/>
      <c r="T11" s="55"/>
      <c r="U11" s="54"/>
      <c r="V11" s="54"/>
      <c r="W11" s="54"/>
      <c r="X11" s="54"/>
      <c r="Y11" s="54"/>
      <c r="Z11" s="54"/>
      <c r="AA11" s="58"/>
    </row>
    <row r="12" spans="1:27" ht="44.25" customHeight="1">
      <c r="A12" s="56"/>
      <c r="B12" s="56"/>
      <c r="C12" s="39"/>
      <c r="D12" s="39"/>
      <c r="E12" s="39"/>
      <c r="F12" s="49"/>
      <c r="G12" s="39"/>
      <c r="H12" s="39"/>
      <c r="I12" s="49"/>
      <c r="J12" s="40"/>
      <c r="K12" s="39"/>
      <c r="L12" s="39"/>
      <c r="M12" s="39"/>
      <c r="N12" s="39"/>
      <c r="O12" s="39"/>
      <c r="P12" s="40"/>
      <c r="Q12" s="39"/>
      <c r="R12" s="62"/>
      <c r="S12" s="39"/>
      <c r="T12" s="55"/>
      <c r="U12" s="54"/>
      <c r="V12" s="54"/>
      <c r="W12" s="54"/>
      <c r="X12" s="54"/>
      <c r="Y12" s="54"/>
      <c r="Z12" s="54"/>
      <c r="AA12" s="59"/>
    </row>
    <row r="13" spans="1:19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1" ht="18" customHeight="1">
      <c r="A14" s="6"/>
      <c r="B14" s="8" t="s">
        <v>37</v>
      </c>
      <c r="C14" s="9">
        <f aca="true" t="shared" si="0" ref="C14:Q14">SUM(C15:C77)</f>
        <v>353285</v>
      </c>
      <c r="D14" s="9">
        <f t="shared" si="0"/>
        <v>290524</v>
      </c>
      <c r="E14" s="9">
        <f t="shared" si="0"/>
        <v>62761</v>
      </c>
      <c r="F14" s="9">
        <f t="shared" si="0"/>
        <v>569</v>
      </c>
      <c r="G14" s="9">
        <f t="shared" si="0"/>
        <v>18</v>
      </c>
      <c r="H14" s="9">
        <f t="shared" si="0"/>
        <v>352716</v>
      </c>
      <c r="I14" s="9">
        <f t="shared" si="0"/>
        <v>211323</v>
      </c>
      <c r="J14" s="9">
        <f t="shared" si="0"/>
        <v>28345</v>
      </c>
      <c r="K14" s="9">
        <f t="shared" si="0"/>
        <v>865</v>
      </c>
      <c r="L14" s="9">
        <f t="shared" si="0"/>
        <v>173143</v>
      </c>
      <c r="M14" s="9">
        <f t="shared" si="0"/>
        <v>5502</v>
      </c>
      <c r="N14" s="9">
        <f t="shared" si="0"/>
        <v>733</v>
      </c>
      <c r="O14" s="9">
        <f t="shared" si="0"/>
        <v>27</v>
      </c>
      <c r="P14" s="9">
        <f t="shared" si="0"/>
        <v>2708</v>
      </c>
      <c r="Q14" s="9">
        <f t="shared" si="0"/>
        <v>141393</v>
      </c>
      <c r="R14" s="10">
        <f aca="true" t="shared" si="1" ref="R14:R45">L14+M14+N14+O14+P14+Q14</f>
        <v>323506</v>
      </c>
      <c r="S14" s="24">
        <f aca="true" t="shared" si="2" ref="S14:S45">(J14+K14)/I14</f>
        <v>0.13822442422263548</v>
      </c>
      <c r="T14" s="31">
        <v>290524</v>
      </c>
      <c r="U14" s="33">
        <f>C14-T14</f>
        <v>62761</v>
      </c>
      <c r="V14" s="23">
        <f>SUM(V15:V77)</f>
        <v>182113</v>
      </c>
      <c r="Y14" s="23">
        <v>144857</v>
      </c>
      <c r="Z14" s="32">
        <f>(V14-Y14)/Y14</f>
        <v>0.25719157513962043</v>
      </c>
      <c r="AA14" s="32">
        <f>I14/H14</f>
        <v>0.5991307454155751</v>
      </c>
      <c r="AC14" s="34">
        <v>145667</v>
      </c>
      <c r="AD14" s="23">
        <f>Q14-AC14</f>
        <v>-4274</v>
      </c>
      <c r="AE14" s="32">
        <f>AD14/AC14</f>
        <v>-0.0293408939567644</v>
      </c>
    </row>
    <row r="15" spans="1:30" s="11" customFormat="1" ht="19.5" customHeight="1">
      <c r="A15" s="12">
        <v>1</v>
      </c>
      <c r="B15" s="13" t="s">
        <v>48</v>
      </c>
      <c r="C15" s="10">
        <v>7217</v>
      </c>
      <c r="D15" s="10">
        <v>6241</v>
      </c>
      <c r="E15" s="10">
        <v>976</v>
      </c>
      <c r="F15" s="10">
        <v>2</v>
      </c>
      <c r="G15" s="10">
        <v>0</v>
      </c>
      <c r="H15" s="10">
        <v>7215</v>
      </c>
      <c r="I15" s="10">
        <v>4574</v>
      </c>
      <c r="J15" s="10">
        <v>421</v>
      </c>
      <c r="K15" s="10">
        <v>16</v>
      </c>
      <c r="L15" s="10">
        <v>3887</v>
      </c>
      <c r="M15" s="10">
        <v>199</v>
      </c>
      <c r="N15" s="10">
        <v>12</v>
      </c>
      <c r="O15" s="10">
        <v>0</v>
      </c>
      <c r="P15" s="10">
        <v>39</v>
      </c>
      <c r="Q15" s="10">
        <v>2641</v>
      </c>
      <c r="R15" s="10">
        <f t="shared" si="1"/>
        <v>6778</v>
      </c>
      <c r="S15" s="24">
        <f t="shared" si="2"/>
        <v>0.0955400087450809</v>
      </c>
      <c r="T15" s="31">
        <v>6241</v>
      </c>
      <c r="U15" s="33"/>
      <c r="V15" s="22">
        <f aca="true" t="shared" si="3" ref="V15:V46">L15+M15+N15+O15+P15</f>
        <v>4137</v>
      </c>
      <c r="W15" s="11">
        <v>13</v>
      </c>
      <c r="X15" s="11">
        <v>54</v>
      </c>
      <c r="Y15" s="23">
        <v>3492</v>
      </c>
      <c r="Z15" s="32">
        <f aca="true" t="shared" si="4" ref="Z15:Z77">(V15-Y15)/Y15</f>
        <v>0.18470790378006874</v>
      </c>
      <c r="AA15" s="32">
        <f aca="true" t="shared" si="5" ref="AA15:AA77">I15/H15</f>
        <v>0.633957033957034</v>
      </c>
      <c r="AB15" s="11" t="b">
        <f>B15='[1]Viec 12T-2016'!B16</f>
        <v>1</v>
      </c>
      <c r="AC15" s="31">
        <v>2749</v>
      </c>
      <c r="AD15" s="23">
        <f aca="true" t="shared" si="6" ref="AD15:AD77">Q15-AC15</f>
        <v>-108</v>
      </c>
    </row>
    <row r="16" spans="1:30" s="11" customFormat="1" ht="19.5" customHeight="1">
      <c r="A16" s="14">
        <v>2</v>
      </c>
      <c r="B16" s="13" t="s">
        <v>49</v>
      </c>
      <c r="C16" s="10">
        <v>4808</v>
      </c>
      <c r="D16" s="10">
        <v>3834</v>
      </c>
      <c r="E16" s="10">
        <v>974</v>
      </c>
      <c r="F16" s="10">
        <v>14</v>
      </c>
      <c r="G16" s="10">
        <v>0</v>
      </c>
      <c r="H16" s="10">
        <v>4794</v>
      </c>
      <c r="I16" s="10">
        <v>3547</v>
      </c>
      <c r="J16" s="10">
        <v>498</v>
      </c>
      <c r="K16" s="10">
        <v>3</v>
      </c>
      <c r="L16" s="10">
        <v>2930</v>
      </c>
      <c r="M16" s="10">
        <v>27</v>
      </c>
      <c r="N16" s="10">
        <v>13</v>
      </c>
      <c r="O16" s="10">
        <v>2</v>
      </c>
      <c r="P16" s="10">
        <v>74</v>
      </c>
      <c r="Q16" s="10">
        <v>1247</v>
      </c>
      <c r="R16" s="10">
        <f t="shared" si="1"/>
        <v>4293</v>
      </c>
      <c r="S16" s="24">
        <f t="shared" si="2"/>
        <v>0.1412461234846349</v>
      </c>
      <c r="T16" s="31">
        <v>3834</v>
      </c>
      <c r="U16" s="33"/>
      <c r="V16" s="22">
        <f t="shared" si="3"/>
        <v>3046</v>
      </c>
      <c r="W16" s="11">
        <v>29</v>
      </c>
      <c r="X16" s="11">
        <v>37</v>
      </c>
      <c r="Y16" s="23">
        <v>2519</v>
      </c>
      <c r="Z16" s="32">
        <f t="shared" si="4"/>
        <v>0.2092100039698293</v>
      </c>
      <c r="AA16" s="32">
        <f t="shared" si="5"/>
        <v>0.7398831873174802</v>
      </c>
      <c r="AB16" s="11" t="b">
        <f>B16='[1]Viec 12T-2016'!B17</f>
        <v>1</v>
      </c>
      <c r="AC16" s="31">
        <v>1315</v>
      </c>
      <c r="AD16" s="23">
        <f t="shared" si="6"/>
        <v>-68</v>
      </c>
    </row>
    <row r="17" spans="1:30" s="11" customFormat="1" ht="19.5" customHeight="1">
      <c r="A17" s="12">
        <v>3</v>
      </c>
      <c r="B17" s="13" t="s">
        <v>50</v>
      </c>
      <c r="C17" s="10">
        <v>5524</v>
      </c>
      <c r="D17" s="10">
        <v>4715</v>
      </c>
      <c r="E17" s="10">
        <v>809</v>
      </c>
      <c r="F17" s="10">
        <v>17</v>
      </c>
      <c r="G17" s="10">
        <v>0</v>
      </c>
      <c r="H17" s="10">
        <v>5507</v>
      </c>
      <c r="I17" s="10">
        <v>2392</v>
      </c>
      <c r="J17" s="10">
        <v>453</v>
      </c>
      <c r="K17" s="10">
        <v>16</v>
      </c>
      <c r="L17" s="10">
        <v>1826</v>
      </c>
      <c r="M17" s="10">
        <v>80</v>
      </c>
      <c r="N17" s="10">
        <v>5</v>
      </c>
      <c r="O17" s="10">
        <v>0</v>
      </c>
      <c r="P17" s="10">
        <v>12</v>
      </c>
      <c r="Q17" s="10">
        <v>3115</v>
      </c>
      <c r="R17" s="10">
        <f t="shared" si="1"/>
        <v>5038</v>
      </c>
      <c r="S17" s="24">
        <f t="shared" si="2"/>
        <v>0.19607023411371238</v>
      </c>
      <c r="T17" s="31">
        <v>4715</v>
      </c>
      <c r="U17" s="33"/>
      <c r="V17" s="22">
        <f t="shared" si="3"/>
        <v>1923</v>
      </c>
      <c r="W17" s="11">
        <v>28</v>
      </c>
      <c r="X17" s="11">
        <v>24</v>
      </c>
      <c r="Y17" s="23">
        <v>1476</v>
      </c>
      <c r="Z17" s="32">
        <f t="shared" si="4"/>
        <v>0.30284552845528456</v>
      </c>
      <c r="AA17" s="32">
        <f t="shared" si="5"/>
        <v>0.43435627383330305</v>
      </c>
      <c r="AB17" s="11" t="b">
        <f>B17='[1]Viec 12T-2016'!B18</f>
        <v>1</v>
      </c>
      <c r="AC17" s="31">
        <v>3239</v>
      </c>
      <c r="AD17" s="23">
        <f t="shared" si="6"/>
        <v>-124</v>
      </c>
    </row>
    <row r="18" spans="1:30" s="11" customFormat="1" ht="19.5" customHeight="1">
      <c r="A18" s="14">
        <v>4</v>
      </c>
      <c r="B18" s="13" t="s">
        <v>51</v>
      </c>
      <c r="C18" s="10">
        <v>819</v>
      </c>
      <c r="D18" s="10">
        <v>558</v>
      </c>
      <c r="E18" s="10">
        <v>261</v>
      </c>
      <c r="F18" s="10">
        <v>6</v>
      </c>
      <c r="G18" s="10">
        <v>0</v>
      </c>
      <c r="H18" s="10">
        <v>813</v>
      </c>
      <c r="I18" s="10">
        <v>317</v>
      </c>
      <c r="J18" s="10">
        <v>130</v>
      </c>
      <c r="K18" s="10">
        <v>0</v>
      </c>
      <c r="L18" s="10">
        <v>184</v>
      </c>
      <c r="M18" s="10">
        <v>1</v>
      </c>
      <c r="N18" s="10">
        <v>0</v>
      </c>
      <c r="O18" s="10">
        <v>0</v>
      </c>
      <c r="P18" s="10">
        <v>2</v>
      </c>
      <c r="Q18" s="10">
        <v>496</v>
      </c>
      <c r="R18" s="10">
        <f t="shared" si="1"/>
        <v>683</v>
      </c>
      <c r="S18" s="24">
        <f t="shared" si="2"/>
        <v>0.41009463722397477</v>
      </c>
      <c r="T18" s="31">
        <v>558</v>
      </c>
      <c r="U18" s="33"/>
      <c r="V18" s="22">
        <f t="shared" si="3"/>
        <v>187</v>
      </c>
      <c r="W18" s="11">
        <v>60</v>
      </c>
      <c r="X18" s="11">
        <v>4</v>
      </c>
      <c r="Y18" s="23">
        <v>59</v>
      </c>
      <c r="Z18" s="32">
        <f t="shared" si="4"/>
        <v>2.169491525423729</v>
      </c>
      <c r="AA18" s="32">
        <f t="shared" si="5"/>
        <v>0.3899138991389914</v>
      </c>
      <c r="AB18" s="11" t="b">
        <f>B18='[1]Viec 12T-2016'!B19</f>
        <v>1</v>
      </c>
      <c r="AC18" s="31">
        <v>499</v>
      </c>
      <c r="AD18" s="23">
        <f t="shared" si="6"/>
        <v>-3</v>
      </c>
    </row>
    <row r="19" spans="1:30" s="11" customFormat="1" ht="19.5" customHeight="1">
      <c r="A19" s="12">
        <v>5</v>
      </c>
      <c r="B19" s="13" t="s">
        <v>52</v>
      </c>
      <c r="C19" s="10">
        <v>2805</v>
      </c>
      <c r="D19" s="10">
        <v>2218</v>
      </c>
      <c r="E19" s="10">
        <v>587</v>
      </c>
      <c r="F19" s="10">
        <v>2</v>
      </c>
      <c r="G19" s="10">
        <v>0</v>
      </c>
      <c r="H19" s="10">
        <v>2803</v>
      </c>
      <c r="I19" s="10">
        <v>1612</v>
      </c>
      <c r="J19" s="10">
        <v>290</v>
      </c>
      <c r="K19" s="10">
        <v>3</v>
      </c>
      <c r="L19" s="10">
        <v>1259</v>
      </c>
      <c r="M19" s="10">
        <v>40</v>
      </c>
      <c r="N19" s="10">
        <v>3</v>
      </c>
      <c r="O19" s="10">
        <v>0</v>
      </c>
      <c r="P19" s="10">
        <v>17</v>
      </c>
      <c r="Q19" s="10">
        <v>1191</v>
      </c>
      <c r="R19" s="10">
        <f t="shared" si="1"/>
        <v>2510</v>
      </c>
      <c r="S19" s="24">
        <f t="shared" si="2"/>
        <v>0.18176178660049627</v>
      </c>
      <c r="T19" s="31">
        <v>2218</v>
      </c>
      <c r="U19" s="33"/>
      <c r="V19" s="22">
        <f t="shared" si="3"/>
        <v>1319</v>
      </c>
      <c r="W19" s="11">
        <v>42</v>
      </c>
      <c r="X19" s="11">
        <v>27</v>
      </c>
      <c r="Y19" s="23">
        <v>1011</v>
      </c>
      <c r="Z19" s="32">
        <f t="shared" si="4"/>
        <v>0.304648862512364</v>
      </c>
      <c r="AA19" s="32">
        <f t="shared" si="5"/>
        <v>0.5750981091687478</v>
      </c>
      <c r="AB19" s="11" t="b">
        <f>B19='[1]Viec 12T-2016'!B20</f>
        <v>1</v>
      </c>
      <c r="AC19" s="31">
        <v>1207</v>
      </c>
      <c r="AD19" s="23">
        <f t="shared" si="6"/>
        <v>-16</v>
      </c>
    </row>
    <row r="20" spans="1:30" s="11" customFormat="1" ht="19.5" customHeight="1">
      <c r="A20" s="14">
        <v>6</v>
      </c>
      <c r="B20" s="13" t="s">
        <v>53</v>
      </c>
      <c r="C20" s="10">
        <v>6660</v>
      </c>
      <c r="D20" s="10">
        <v>5629</v>
      </c>
      <c r="E20" s="10">
        <v>1031</v>
      </c>
      <c r="F20" s="10">
        <v>3</v>
      </c>
      <c r="G20" s="10">
        <v>2</v>
      </c>
      <c r="H20" s="10">
        <v>6657</v>
      </c>
      <c r="I20" s="10">
        <v>4639</v>
      </c>
      <c r="J20" s="10">
        <v>345</v>
      </c>
      <c r="K20" s="10">
        <v>10</v>
      </c>
      <c r="L20" s="10">
        <v>4034</v>
      </c>
      <c r="M20" s="10">
        <v>189</v>
      </c>
      <c r="N20" s="10">
        <v>16</v>
      </c>
      <c r="O20" s="10">
        <v>1</v>
      </c>
      <c r="P20" s="10">
        <v>44</v>
      </c>
      <c r="Q20" s="10">
        <v>2018</v>
      </c>
      <c r="R20" s="10">
        <f t="shared" si="1"/>
        <v>6302</v>
      </c>
      <c r="S20" s="24">
        <f t="shared" si="2"/>
        <v>0.07652511317094202</v>
      </c>
      <c r="T20" s="31">
        <v>5629</v>
      </c>
      <c r="U20" s="33"/>
      <c r="V20" s="22">
        <f t="shared" si="3"/>
        <v>4284</v>
      </c>
      <c r="W20" s="11">
        <v>17</v>
      </c>
      <c r="X20" s="11">
        <v>58</v>
      </c>
      <c r="Y20" s="23">
        <v>3581</v>
      </c>
      <c r="Z20" s="32">
        <f t="shared" si="4"/>
        <v>0.19631387880480314</v>
      </c>
      <c r="AA20" s="32">
        <f t="shared" si="5"/>
        <v>0.6968604476490912</v>
      </c>
      <c r="AB20" s="11" t="b">
        <f>B20='[1]Viec 12T-2016'!B21</f>
        <v>1</v>
      </c>
      <c r="AC20" s="31">
        <v>2048</v>
      </c>
      <c r="AD20" s="23">
        <f t="shared" si="6"/>
        <v>-30</v>
      </c>
    </row>
    <row r="21" spans="1:30" s="11" customFormat="1" ht="19.5" customHeight="1">
      <c r="A21" s="12">
        <v>7</v>
      </c>
      <c r="B21" s="13" t="s">
        <v>54</v>
      </c>
      <c r="C21" s="10">
        <v>11002</v>
      </c>
      <c r="D21" s="10">
        <v>8637</v>
      </c>
      <c r="E21" s="10">
        <v>2365</v>
      </c>
      <c r="F21" s="10">
        <v>22</v>
      </c>
      <c r="G21" s="10">
        <v>0</v>
      </c>
      <c r="H21" s="10">
        <v>10980</v>
      </c>
      <c r="I21" s="10">
        <v>8666</v>
      </c>
      <c r="J21" s="10">
        <v>980</v>
      </c>
      <c r="K21" s="10">
        <v>19</v>
      </c>
      <c r="L21" s="10">
        <v>7057</v>
      </c>
      <c r="M21" s="10">
        <v>378</v>
      </c>
      <c r="N21" s="10">
        <v>23</v>
      </c>
      <c r="O21" s="10">
        <v>0</v>
      </c>
      <c r="P21" s="10">
        <v>209</v>
      </c>
      <c r="Q21" s="10">
        <v>2314</v>
      </c>
      <c r="R21" s="10">
        <f t="shared" si="1"/>
        <v>9981</v>
      </c>
      <c r="S21" s="24">
        <f t="shared" si="2"/>
        <v>0.11527809831525503</v>
      </c>
      <c r="T21" s="31">
        <v>8637</v>
      </c>
      <c r="U21" s="33"/>
      <c r="V21" s="22">
        <f t="shared" si="3"/>
        <v>7667</v>
      </c>
      <c r="W21" s="11">
        <v>7</v>
      </c>
      <c r="X21" s="11">
        <v>44</v>
      </c>
      <c r="Y21" s="23">
        <v>6286</v>
      </c>
      <c r="Z21" s="32">
        <f t="shared" si="4"/>
        <v>0.2196945593382119</v>
      </c>
      <c r="AA21" s="32">
        <f t="shared" si="5"/>
        <v>0.7892531876138433</v>
      </c>
      <c r="AB21" s="11" t="b">
        <f>B21='[1]Viec 12T-2016'!B22</f>
        <v>1</v>
      </c>
      <c r="AC21" s="31">
        <v>2351</v>
      </c>
      <c r="AD21" s="23">
        <f t="shared" si="6"/>
        <v>-37</v>
      </c>
    </row>
    <row r="22" spans="1:30" s="11" customFormat="1" ht="19.5" customHeight="1">
      <c r="A22" s="14">
        <v>8</v>
      </c>
      <c r="B22" s="13" t="s">
        <v>55</v>
      </c>
      <c r="C22" s="10">
        <v>3884</v>
      </c>
      <c r="D22" s="10">
        <v>3071</v>
      </c>
      <c r="E22" s="10">
        <v>813</v>
      </c>
      <c r="F22" s="10">
        <v>4</v>
      </c>
      <c r="G22" s="10">
        <v>1</v>
      </c>
      <c r="H22" s="10">
        <v>3880</v>
      </c>
      <c r="I22" s="10">
        <v>1890</v>
      </c>
      <c r="J22" s="10">
        <v>288</v>
      </c>
      <c r="K22" s="10">
        <v>13</v>
      </c>
      <c r="L22" s="10">
        <v>1536</v>
      </c>
      <c r="M22" s="10">
        <v>25</v>
      </c>
      <c r="N22" s="10">
        <v>5</v>
      </c>
      <c r="O22" s="10">
        <v>0</v>
      </c>
      <c r="P22" s="10">
        <v>23</v>
      </c>
      <c r="Q22" s="10">
        <v>1990</v>
      </c>
      <c r="R22" s="10">
        <f t="shared" si="1"/>
        <v>3579</v>
      </c>
      <c r="S22" s="24">
        <f t="shared" si="2"/>
        <v>0.15925925925925927</v>
      </c>
      <c r="T22" s="31">
        <v>3071</v>
      </c>
      <c r="U22" s="33"/>
      <c r="V22" s="22">
        <f t="shared" si="3"/>
        <v>1589</v>
      </c>
      <c r="W22" s="11">
        <v>33</v>
      </c>
      <c r="X22" s="11">
        <v>34</v>
      </c>
      <c r="Y22" s="23">
        <v>1062</v>
      </c>
      <c r="Z22" s="32">
        <f t="shared" si="4"/>
        <v>0.4962335216572505</v>
      </c>
      <c r="AA22" s="32">
        <f t="shared" si="5"/>
        <v>0.48711340206185566</v>
      </c>
      <c r="AB22" s="11" t="b">
        <f>B22='[1]Viec 12T-2016'!B23</f>
        <v>1</v>
      </c>
      <c r="AC22" s="31">
        <v>2009</v>
      </c>
      <c r="AD22" s="23">
        <f t="shared" si="6"/>
        <v>-19</v>
      </c>
    </row>
    <row r="23" spans="1:30" s="11" customFormat="1" ht="19.5" customHeight="1">
      <c r="A23" s="12">
        <v>9</v>
      </c>
      <c r="B23" s="13" t="s">
        <v>56</v>
      </c>
      <c r="C23" s="10">
        <v>6327</v>
      </c>
      <c r="D23" s="10">
        <v>5315</v>
      </c>
      <c r="E23" s="10">
        <v>1012</v>
      </c>
      <c r="F23" s="10">
        <v>7</v>
      </c>
      <c r="G23" s="10">
        <v>0</v>
      </c>
      <c r="H23" s="10">
        <v>6320</v>
      </c>
      <c r="I23" s="10">
        <v>3560</v>
      </c>
      <c r="J23" s="10">
        <v>318</v>
      </c>
      <c r="K23" s="10">
        <v>6</v>
      </c>
      <c r="L23" s="10">
        <v>2964</v>
      </c>
      <c r="M23" s="10">
        <v>167</v>
      </c>
      <c r="N23" s="10">
        <v>7</v>
      </c>
      <c r="O23" s="10">
        <v>3</v>
      </c>
      <c r="P23" s="10">
        <v>95</v>
      </c>
      <c r="Q23" s="10">
        <v>2760</v>
      </c>
      <c r="R23" s="10">
        <f t="shared" si="1"/>
        <v>5996</v>
      </c>
      <c r="S23" s="24">
        <f t="shared" si="2"/>
        <v>0.09101123595505618</v>
      </c>
      <c r="T23" s="31">
        <v>5315</v>
      </c>
      <c r="U23" s="33"/>
      <c r="V23" s="22">
        <f t="shared" si="3"/>
        <v>3236</v>
      </c>
      <c r="W23" s="11">
        <v>22</v>
      </c>
      <c r="X23" s="11">
        <v>56</v>
      </c>
      <c r="Y23" s="23">
        <v>2536</v>
      </c>
      <c r="Z23" s="32">
        <f t="shared" si="4"/>
        <v>0.27602523659305994</v>
      </c>
      <c r="AA23" s="32">
        <f t="shared" si="5"/>
        <v>0.5632911392405063</v>
      </c>
      <c r="AB23" s="11" t="b">
        <f>B23='[1]Viec 12T-2016'!B24</f>
        <v>1</v>
      </c>
      <c r="AC23" s="31">
        <v>2779</v>
      </c>
      <c r="AD23" s="23">
        <f t="shared" si="6"/>
        <v>-19</v>
      </c>
    </row>
    <row r="24" spans="1:30" s="11" customFormat="1" ht="19.5" customHeight="1">
      <c r="A24" s="14">
        <v>10</v>
      </c>
      <c r="B24" s="13" t="s">
        <v>57</v>
      </c>
      <c r="C24" s="10">
        <v>7844</v>
      </c>
      <c r="D24" s="10">
        <v>6492</v>
      </c>
      <c r="E24" s="10">
        <v>1352</v>
      </c>
      <c r="F24" s="10">
        <v>13</v>
      </c>
      <c r="G24" s="10">
        <v>0</v>
      </c>
      <c r="H24" s="10">
        <v>7831</v>
      </c>
      <c r="I24" s="10">
        <v>5387</v>
      </c>
      <c r="J24" s="10">
        <v>558</v>
      </c>
      <c r="K24" s="10">
        <v>26</v>
      </c>
      <c r="L24" s="10">
        <v>4487</v>
      </c>
      <c r="M24" s="10">
        <v>102</v>
      </c>
      <c r="N24" s="10">
        <v>23</v>
      </c>
      <c r="O24" s="10">
        <v>13</v>
      </c>
      <c r="P24" s="10">
        <v>178</v>
      </c>
      <c r="Q24" s="10">
        <v>2444</v>
      </c>
      <c r="R24" s="10">
        <f t="shared" si="1"/>
        <v>7247</v>
      </c>
      <c r="S24" s="24">
        <f t="shared" si="2"/>
        <v>0.10840913309819937</v>
      </c>
      <c r="T24" s="31">
        <v>6492</v>
      </c>
      <c r="U24" s="33"/>
      <c r="V24" s="22">
        <f t="shared" si="3"/>
        <v>4803</v>
      </c>
      <c r="W24" s="11">
        <v>10</v>
      </c>
      <c r="X24" s="11">
        <v>48</v>
      </c>
      <c r="Y24" s="23">
        <v>3943</v>
      </c>
      <c r="Z24" s="32">
        <f t="shared" si="4"/>
        <v>0.2181080395637839</v>
      </c>
      <c r="AA24" s="32">
        <f t="shared" si="5"/>
        <v>0.6879070361384242</v>
      </c>
      <c r="AB24" s="11" t="b">
        <f>B24='[1]Viec 12T-2016'!B25</f>
        <v>1</v>
      </c>
      <c r="AC24" s="31">
        <v>2549</v>
      </c>
      <c r="AD24" s="23">
        <f t="shared" si="6"/>
        <v>-105</v>
      </c>
    </row>
    <row r="25" spans="1:30" s="11" customFormat="1" ht="19.5" customHeight="1">
      <c r="A25" s="12">
        <v>11</v>
      </c>
      <c r="B25" s="13" t="s">
        <v>58</v>
      </c>
      <c r="C25" s="10">
        <v>6112</v>
      </c>
      <c r="D25" s="10">
        <v>4675</v>
      </c>
      <c r="E25" s="10">
        <v>1437</v>
      </c>
      <c r="F25" s="10">
        <v>4</v>
      </c>
      <c r="G25" s="10">
        <v>0</v>
      </c>
      <c r="H25" s="10">
        <v>6108</v>
      </c>
      <c r="I25" s="10">
        <v>3945</v>
      </c>
      <c r="J25" s="10">
        <v>685</v>
      </c>
      <c r="K25" s="10">
        <v>10</v>
      </c>
      <c r="L25" s="10">
        <v>3085</v>
      </c>
      <c r="M25" s="10">
        <v>139</v>
      </c>
      <c r="N25" s="10">
        <v>11</v>
      </c>
      <c r="O25" s="10">
        <v>0</v>
      </c>
      <c r="P25" s="10">
        <v>15</v>
      </c>
      <c r="Q25" s="10">
        <v>2163</v>
      </c>
      <c r="R25" s="10">
        <f t="shared" si="1"/>
        <v>5413</v>
      </c>
      <c r="S25" s="24">
        <f t="shared" si="2"/>
        <v>0.1761723700887199</v>
      </c>
      <c r="T25" s="31">
        <v>4675</v>
      </c>
      <c r="U25" s="33"/>
      <c r="V25" s="22">
        <f t="shared" si="3"/>
        <v>3250</v>
      </c>
      <c r="W25" s="11">
        <v>23</v>
      </c>
      <c r="X25" s="11">
        <v>29</v>
      </c>
      <c r="Y25" s="23">
        <v>2469</v>
      </c>
      <c r="Z25" s="32">
        <f t="shared" si="4"/>
        <v>0.31632239773187526</v>
      </c>
      <c r="AA25" s="32">
        <f t="shared" si="5"/>
        <v>0.6458742632612967</v>
      </c>
      <c r="AB25" s="11" t="b">
        <f>B25='[1]Viec 12T-2016'!B26</f>
        <v>0</v>
      </c>
      <c r="AC25" s="31">
        <v>2206</v>
      </c>
      <c r="AD25" s="23">
        <f t="shared" si="6"/>
        <v>-43</v>
      </c>
    </row>
    <row r="26" spans="1:30" s="11" customFormat="1" ht="19.5" customHeight="1">
      <c r="A26" s="14">
        <v>12</v>
      </c>
      <c r="B26" s="13" t="s">
        <v>59</v>
      </c>
      <c r="C26" s="10">
        <v>7727</v>
      </c>
      <c r="D26" s="10">
        <v>6869</v>
      </c>
      <c r="E26" s="10">
        <v>858</v>
      </c>
      <c r="F26" s="10">
        <v>5</v>
      </c>
      <c r="G26" s="10">
        <v>0</v>
      </c>
      <c r="H26" s="10">
        <v>7722</v>
      </c>
      <c r="I26" s="10">
        <v>4490</v>
      </c>
      <c r="J26" s="10">
        <v>361</v>
      </c>
      <c r="K26" s="10">
        <v>16</v>
      </c>
      <c r="L26" s="10">
        <v>3954</v>
      </c>
      <c r="M26" s="10">
        <v>89</v>
      </c>
      <c r="N26" s="10">
        <v>16</v>
      </c>
      <c r="O26" s="10">
        <v>0</v>
      </c>
      <c r="P26" s="10">
        <v>54</v>
      </c>
      <c r="Q26" s="10">
        <v>3232</v>
      </c>
      <c r="R26" s="10">
        <f t="shared" si="1"/>
        <v>7345</v>
      </c>
      <c r="S26" s="24">
        <f t="shared" si="2"/>
        <v>0.08396436525612472</v>
      </c>
      <c r="T26" s="31">
        <v>6869</v>
      </c>
      <c r="U26" s="33"/>
      <c r="V26" s="22">
        <f t="shared" si="3"/>
        <v>4113</v>
      </c>
      <c r="W26" s="11">
        <v>11</v>
      </c>
      <c r="X26" s="11">
        <v>57</v>
      </c>
      <c r="Y26" s="23">
        <v>3638</v>
      </c>
      <c r="Z26" s="32">
        <f t="shared" si="4"/>
        <v>0.13056624518966464</v>
      </c>
      <c r="AA26" s="32">
        <f t="shared" si="5"/>
        <v>0.5814555814555814</v>
      </c>
      <c r="AB26" s="11" t="b">
        <f>B26='[1]Viec 12T-2016'!B27</f>
        <v>1</v>
      </c>
      <c r="AC26" s="31">
        <v>3231</v>
      </c>
      <c r="AD26" s="23">
        <f t="shared" si="6"/>
        <v>1</v>
      </c>
    </row>
    <row r="27" spans="1:30" s="11" customFormat="1" ht="19.5" customHeight="1">
      <c r="A27" s="12">
        <v>13</v>
      </c>
      <c r="B27" s="13" t="s">
        <v>60</v>
      </c>
      <c r="C27" s="10">
        <v>739</v>
      </c>
      <c r="D27" s="10">
        <v>533</v>
      </c>
      <c r="E27" s="10">
        <v>206</v>
      </c>
      <c r="F27" s="10">
        <v>1</v>
      </c>
      <c r="G27" s="10">
        <v>0</v>
      </c>
      <c r="H27" s="10">
        <v>738</v>
      </c>
      <c r="I27" s="10">
        <v>385</v>
      </c>
      <c r="J27" s="10">
        <v>60</v>
      </c>
      <c r="K27" s="10">
        <v>1</v>
      </c>
      <c r="L27" s="10">
        <v>299</v>
      </c>
      <c r="M27" s="10">
        <v>4</v>
      </c>
      <c r="N27" s="10">
        <v>2</v>
      </c>
      <c r="O27" s="10">
        <v>0</v>
      </c>
      <c r="P27" s="10">
        <v>19</v>
      </c>
      <c r="Q27" s="10">
        <v>353</v>
      </c>
      <c r="R27" s="10">
        <f t="shared" si="1"/>
        <v>677</v>
      </c>
      <c r="S27" s="24">
        <f t="shared" si="2"/>
        <v>0.15844155844155844</v>
      </c>
      <c r="T27" s="31">
        <v>533</v>
      </c>
      <c r="U27" s="33"/>
      <c r="V27" s="22">
        <f t="shared" si="3"/>
        <v>324</v>
      </c>
      <c r="W27" s="11">
        <v>62</v>
      </c>
      <c r="X27" s="11">
        <v>35</v>
      </c>
      <c r="Y27" s="23">
        <v>175</v>
      </c>
      <c r="Z27" s="32">
        <f t="shared" si="4"/>
        <v>0.8514285714285714</v>
      </c>
      <c r="AA27" s="32">
        <f t="shared" si="5"/>
        <v>0.521680216802168</v>
      </c>
      <c r="AB27" s="11" t="b">
        <f>B27='[1]Viec 12T-2016'!B28</f>
        <v>1</v>
      </c>
      <c r="AC27" s="31">
        <v>358</v>
      </c>
      <c r="AD27" s="23">
        <f t="shared" si="6"/>
        <v>-5</v>
      </c>
    </row>
    <row r="28" spans="1:30" s="11" customFormat="1" ht="19.5" customHeight="1">
      <c r="A28" s="14">
        <v>14</v>
      </c>
      <c r="B28" s="13" t="s">
        <v>61</v>
      </c>
      <c r="C28" s="10">
        <v>6773</v>
      </c>
      <c r="D28" s="10">
        <v>5856</v>
      </c>
      <c r="E28" s="10">
        <v>917</v>
      </c>
      <c r="F28" s="10">
        <v>7</v>
      </c>
      <c r="G28" s="10">
        <v>0</v>
      </c>
      <c r="H28" s="10">
        <v>6766</v>
      </c>
      <c r="I28" s="10">
        <v>4130</v>
      </c>
      <c r="J28" s="10">
        <v>406</v>
      </c>
      <c r="K28" s="10">
        <v>9</v>
      </c>
      <c r="L28" s="10">
        <v>3297</v>
      </c>
      <c r="M28" s="10">
        <v>155</v>
      </c>
      <c r="N28" s="10">
        <v>19</v>
      </c>
      <c r="O28" s="10">
        <v>2</v>
      </c>
      <c r="P28" s="10">
        <v>242</v>
      </c>
      <c r="Q28" s="10">
        <v>2636</v>
      </c>
      <c r="R28" s="10">
        <f t="shared" si="1"/>
        <v>6351</v>
      </c>
      <c r="S28" s="24">
        <f t="shared" si="2"/>
        <v>0.10048426150121065</v>
      </c>
      <c r="T28" s="31">
        <v>5856</v>
      </c>
      <c r="U28" s="33"/>
      <c r="V28" s="22">
        <f t="shared" si="3"/>
        <v>3715</v>
      </c>
      <c r="W28" s="11">
        <v>16</v>
      </c>
      <c r="X28" s="11">
        <v>52</v>
      </c>
      <c r="Y28" s="23">
        <v>3176</v>
      </c>
      <c r="Z28" s="32">
        <f t="shared" si="4"/>
        <v>0.1697103274559194</v>
      </c>
      <c r="AA28" s="32">
        <f t="shared" si="5"/>
        <v>0.6104049660065031</v>
      </c>
      <c r="AB28" s="11" t="b">
        <f>B28='[1]Viec 12T-2016'!B29</f>
        <v>1</v>
      </c>
      <c r="AC28" s="31">
        <v>2680</v>
      </c>
      <c r="AD28" s="23">
        <f t="shared" si="6"/>
        <v>-44</v>
      </c>
    </row>
    <row r="29" spans="1:30" s="11" customFormat="1" ht="19.5" customHeight="1">
      <c r="A29" s="12">
        <v>15</v>
      </c>
      <c r="B29" s="13" t="s">
        <v>62</v>
      </c>
      <c r="C29" s="10">
        <v>5917</v>
      </c>
      <c r="D29" s="10">
        <v>4825</v>
      </c>
      <c r="E29" s="10">
        <v>1092</v>
      </c>
      <c r="F29" s="10">
        <v>22</v>
      </c>
      <c r="G29" s="10">
        <v>3</v>
      </c>
      <c r="H29" s="10">
        <v>5895</v>
      </c>
      <c r="I29" s="10">
        <v>3189</v>
      </c>
      <c r="J29" s="10">
        <v>332</v>
      </c>
      <c r="K29" s="10">
        <v>27</v>
      </c>
      <c r="L29" s="10">
        <v>2734</v>
      </c>
      <c r="M29" s="10">
        <v>46</v>
      </c>
      <c r="N29" s="10">
        <v>29</v>
      </c>
      <c r="O29" s="10">
        <v>0</v>
      </c>
      <c r="P29" s="10">
        <v>21</v>
      </c>
      <c r="Q29" s="10">
        <v>2706</v>
      </c>
      <c r="R29" s="10">
        <f t="shared" si="1"/>
        <v>5536</v>
      </c>
      <c r="S29" s="24">
        <f t="shared" si="2"/>
        <v>0.11257447475697711</v>
      </c>
      <c r="T29" s="31">
        <v>4825</v>
      </c>
      <c r="U29" s="33"/>
      <c r="V29" s="22">
        <f t="shared" si="3"/>
        <v>2830</v>
      </c>
      <c r="W29" s="11">
        <v>24</v>
      </c>
      <c r="X29" s="11">
        <v>47</v>
      </c>
      <c r="Y29" s="23">
        <v>2074</v>
      </c>
      <c r="Z29" s="32">
        <f t="shared" si="4"/>
        <v>0.36451301832208294</v>
      </c>
      <c r="AA29" s="32">
        <f t="shared" si="5"/>
        <v>0.5409669211195929</v>
      </c>
      <c r="AB29" s="11" t="b">
        <f>B29='[1]Viec 12T-2016'!B30</f>
        <v>1</v>
      </c>
      <c r="AC29" s="31">
        <v>2751</v>
      </c>
      <c r="AD29" s="23">
        <f t="shared" si="6"/>
        <v>-45</v>
      </c>
    </row>
    <row r="30" spans="1:30" s="11" customFormat="1" ht="19.5" customHeight="1">
      <c r="A30" s="14">
        <v>16</v>
      </c>
      <c r="B30" s="13" t="s">
        <v>63</v>
      </c>
      <c r="C30" s="10">
        <v>6954</v>
      </c>
      <c r="D30" s="10">
        <v>5172</v>
      </c>
      <c r="E30" s="10">
        <v>1782</v>
      </c>
      <c r="F30" s="10">
        <v>2</v>
      </c>
      <c r="G30" s="10">
        <v>1</v>
      </c>
      <c r="H30" s="10">
        <v>6952</v>
      </c>
      <c r="I30" s="10">
        <v>4320</v>
      </c>
      <c r="J30" s="10">
        <v>1026</v>
      </c>
      <c r="K30" s="10">
        <v>23</v>
      </c>
      <c r="L30" s="10">
        <v>3102</v>
      </c>
      <c r="M30" s="10">
        <v>135</v>
      </c>
      <c r="N30" s="10">
        <v>9</v>
      </c>
      <c r="O30" s="10">
        <v>0</v>
      </c>
      <c r="P30" s="10">
        <v>25</v>
      </c>
      <c r="Q30" s="10">
        <v>2632</v>
      </c>
      <c r="R30" s="10">
        <f t="shared" si="1"/>
        <v>5903</v>
      </c>
      <c r="S30" s="24">
        <f t="shared" si="2"/>
        <v>0.24282407407407408</v>
      </c>
      <c r="T30" s="31">
        <v>5172</v>
      </c>
      <c r="U30" s="33"/>
      <c r="V30" s="22">
        <f t="shared" si="3"/>
        <v>3271</v>
      </c>
      <c r="W30" s="11">
        <v>15</v>
      </c>
      <c r="X30" s="11">
        <v>20</v>
      </c>
      <c r="Y30" s="23">
        <v>2543</v>
      </c>
      <c r="Z30" s="32">
        <f t="shared" si="4"/>
        <v>0.28627605190719624</v>
      </c>
      <c r="AA30" s="32">
        <f t="shared" si="5"/>
        <v>0.6214039125431531</v>
      </c>
      <c r="AB30" s="11" t="b">
        <f>B30='[1]Viec 12T-2016'!B31</f>
        <v>1</v>
      </c>
      <c r="AC30" s="31">
        <v>2629</v>
      </c>
      <c r="AD30" s="23">
        <f t="shared" si="6"/>
        <v>3</v>
      </c>
    </row>
    <row r="31" spans="1:30" s="11" customFormat="1" ht="19.5" customHeight="1">
      <c r="A31" s="12">
        <v>17</v>
      </c>
      <c r="B31" s="13" t="s">
        <v>64</v>
      </c>
      <c r="C31" s="10">
        <v>2624</v>
      </c>
      <c r="D31" s="10">
        <v>2149</v>
      </c>
      <c r="E31" s="10">
        <v>475</v>
      </c>
      <c r="F31" s="10">
        <v>1</v>
      </c>
      <c r="G31" s="10">
        <v>0</v>
      </c>
      <c r="H31" s="10">
        <v>2623</v>
      </c>
      <c r="I31" s="10">
        <v>1560</v>
      </c>
      <c r="J31" s="10">
        <v>82</v>
      </c>
      <c r="K31" s="10">
        <v>3</v>
      </c>
      <c r="L31" s="10">
        <v>1385</v>
      </c>
      <c r="M31" s="10">
        <v>86</v>
      </c>
      <c r="N31" s="10">
        <v>0</v>
      </c>
      <c r="O31" s="10">
        <v>0</v>
      </c>
      <c r="P31" s="10">
        <v>4</v>
      </c>
      <c r="Q31" s="10">
        <v>1063</v>
      </c>
      <c r="R31" s="10">
        <f t="shared" si="1"/>
        <v>2538</v>
      </c>
      <c r="S31" s="24">
        <f t="shared" si="2"/>
        <v>0.05448717948717949</v>
      </c>
      <c r="T31" s="31">
        <v>2149</v>
      </c>
      <c r="U31" s="33"/>
      <c r="V31" s="22">
        <f t="shared" si="3"/>
        <v>1475</v>
      </c>
      <c r="W31" s="11">
        <v>43</v>
      </c>
      <c r="X31" s="11">
        <v>61</v>
      </c>
      <c r="Y31" s="23">
        <v>1070</v>
      </c>
      <c r="Z31" s="32">
        <f t="shared" si="4"/>
        <v>0.37850467289719625</v>
      </c>
      <c r="AA31" s="32">
        <f t="shared" si="5"/>
        <v>0.5947388486465879</v>
      </c>
      <c r="AB31" s="11" t="b">
        <f>B31='[1]Viec 12T-2016'!B32</f>
        <v>1</v>
      </c>
      <c r="AC31" s="31">
        <v>1079</v>
      </c>
      <c r="AD31" s="23">
        <f t="shared" si="6"/>
        <v>-16</v>
      </c>
    </row>
    <row r="32" spans="1:30" s="11" customFormat="1" ht="19.5" customHeight="1">
      <c r="A32" s="14">
        <v>18</v>
      </c>
      <c r="B32" s="13" t="s">
        <v>65</v>
      </c>
      <c r="C32" s="10">
        <v>864</v>
      </c>
      <c r="D32" s="10">
        <v>498</v>
      </c>
      <c r="E32" s="10">
        <v>366</v>
      </c>
      <c r="F32" s="10">
        <v>3</v>
      </c>
      <c r="G32" s="10">
        <v>0</v>
      </c>
      <c r="H32" s="10">
        <v>861</v>
      </c>
      <c r="I32" s="10">
        <v>447</v>
      </c>
      <c r="J32" s="10">
        <v>228</v>
      </c>
      <c r="K32" s="10">
        <v>3</v>
      </c>
      <c r="L32" s="10">
        <v>206</v>
      </c>
      <c r="M32" s="10">
        <v>5</v>
      </c>
      <c r="N32" s="10">
        <v>0</v>
      </c>
      <c r="O32" s="10">
        <v>0</v>
      </c>
      <c r="P32" s="10">
        <v>5</v>
      </c>
      <c r="Q32" s="10">
        <v>414</v>
      </c>
      <c r="R32" s="10">
        <f t="shared" si="1"/>
        <v>630</v>
      </c>
      <c r="S32" s="24">
        <f t="shared" si="2"/>
        <v>0.5167785234899329</v>
      </c>
      <c r="T32" s="31">
        <v>498</v>
      </c>
      <c r="U32" s="33"/>
      <c r="V32" s="22">
        <f t="shared" si="3"/>
        <v>216</v>
      </c>
      <c r="W32" s="11">
        <v>59</v>
      </c>
      <c r="X32" s="11">
        <v>1</v>
      </c>
      <c r="Y32" s="23">
        <v>80</v>
      </c>
      <c r="Z32" s="32">
        <f t="shared" si="4"/>
        <v>1.7</v>
      </c>
      <c r="AA32" s="32">
        <f t="shared" si="5"/>
        <v>0.519163763066202</v>
      </c>
      <c r="AB32" s="11" t="b">
        <f>B32='[1]Viec 12T-2016'!B33</f>
        <v>1</v>
      </c>
      <c r="AC32" s="31">
        <v>418</v>
      </c>
      <c r="AD32" s="23">
        <f t="shared" si="6"/>
        <v>-4</v>
      </c>
    </row>
    <row r="33" spans="1:30" s="11" customFormat="1" ht="19.5" customHeight="1">
      <c r="A33" s="12">
        <v>19</v>
      </c>
      <c r="B33" s="13" t="s">
        <v>66</v>
      </c>
      <c r="C33" s="10">
        <v>13748</v>
      </c>
      <c r="D33" s="10">
        <v>11943</v>
      </c>
      <c r="E33" s="10">
        <v>1805</v>
      </c>
      <c r="F33" s="10">
        <v>23</v>
      </c>
      <c r="G33" s="10">
        <v>6</v>
      </c>
      <c r="H33" s="10">
        <v>13725</v>
      </c>
      <c r="I33" s="10">
        <v>8351</v>
      </c>
      <c r="J33" s="10">
        <v>923</v>
      </c>
      <c r="K33" s="10">
        <v>32</v>
      </c>
      <c r="L33" s="10">
        <v>6978</v>
      </c>
      <c r="M33" s="10">
        <v>335</v>
      </c>
      <c r="N33" s="10">
        <v>34</v>
      </c>
      <c r="O33" s="10">
        <v>0</v>
      </c>
      <c r="P33" s="10">
        <v>49</v>
      </c>
      <c r="Q33" s="10">
        <v>5374</v>
      </c>
      <c r="R33" s="10">
        <f t="shared" si="1"/>
        <v>12770</v>
      </c>
      <c r="S33" s="24">
        <f t="shared" si="2"/>
        <v>0.11435756196862651</v>
      </c>
      <c r="T33" s="31">
        <v>11943</v>
      </c>
      <c r="U33" s="33"/>
      <c r="V33" s="22">
        <f t="shared" si="3"/>
        <v>7396</v>
      </c>
      <c r="W33" s="11">
        <v>5</v>
      </c>
      <c r="X33" s="11">
        <v>46</v>
      </c>
      <c r="Y33" s="23">
        <v>6297</v>
      </c>
      <c r="Z33" s="32">
        <f t="shared" si="4"/>
        <v>0.17452755280292204</v>
      </c>
      <c r="AA33" s="32">
        <f t="shared" si="5"/>
        <v>0.6084517304189435</v>
      </c>
      <c r="AB33" s="11" t="b">
        <f>B33='[1]Viec 12T-2016'!B34</f>
        <v>1</v>
      </c>
      <c r="AC33" s="31">
        <v>5646</v>
      </c>
      <c r="AD33" s="23">
        <f t="shared" si="6"/>
        <v>-272</v>
      </c>
    </row>
    <row r="34" spans="1:30" s="11" customFormat="1" ht="19.5" customHeight="1">
      <c r="A34" s="14">
        <v>20</v>
      </c>
      <c r="B34" s="13" t="s">
        <v>67</v>
      </c>
      <c r="C34" s="10">
        <v>7600</v>
      </c>
      <c r="D34" s="10">
        <v>5261</v>
      </c>
      <c r="E34" s="10">
        <v>2339</v>
      </c>
      <c r="F34" s="10">
        <v>3</v>
      </c>
      <c r="G34" s="10">
        <v>0</v>
      </c>
      <c r="H34" s="10">
        <v>7597</v>
      </c>
      <c r="I34" s="10">
        <v>4815</v>
      </c>
      <c r="J34" s="10">
        <v>1383</v>
      </c>
      <c r="K34" s="10">
        <v>21</v>
      </c>
      <c r="L34" s="10">
        <v>3241</v>
      </c>
      <c r="M34" s="10">
        <v>125</v>
      </c>
      <c r="N34" s="10">
        <v>13</v>
      </c>
      <c r="O34" s="10">
        <v>0</v>
      </c>
      <c r="P34" s="10">
        <v>32</v>
      </c>
      <c r="Q34" s="10">
        <v>2782</v>
      </c>
      <c r="R34" s="10">
        <f t="shared" si="1"/>
        <v>6193</v>
      </c>
      <c r="S34" s="24">
        <f t="shared" si="2"/>
        <v>0.29158878504672897</v>
      </c>
      <c r="T34" s="31">
        <v>5261</v>
      </c>
      <c r="U34" s="33"/>
      <c r="V34" s="22">
        <f t="shared" si="3"/>
        <v>3411</v>
      </c>
      <c r="W34" s="11">
        <v>12</v>
      </c>
      <c r="X34" s="11">
        <v>17</v>
      </c>
      <c r="Y34" s="23">
        <v>2346</v>
      </c>
      <c r="Z34" s="32">
        <f t="shared" si="4"/>
        <v>0.4539641943734015</v>
      </c>
      <c r="AA34" s="32">
        <f t="shared" si="5"/>
        <v>0.6338028169014085</v>
      </c>
      <c r="AB34" s="11" t="b">
        <f>B34='[1]Viec 12T-2016'!B35</f>
        <v>1</v>
      </c>
      <c r="AC34" s="31">
        <v>2915</v>
      </c>
      <c r="AD34" s="23">
        <f t="shared" si="6"/>
        <v>-133</v>
      </c>
    </row>
    <row r="35" spans="1:30" s="11" customFormat="1" ht="19.5" customHeight="1">
      <c r="A35" s="12">
        <v>21</v>
      </c>
      <c r="B35" s="13" t="s">
        <v>68</v>
      </c>
      <c r="C35" s="10">
        <v>6413</v>
      </c>
      <c r="D35" s="10">
        <v>5075</v>
      </c>
      <c r="E35" s="10">
        <v>1338</v>
      </c>
      <c r="F35" s="10">
        <v>5</v>
      </c>
      <c r="G35" s="10">
        <v>0</v>
      </c>
      <c r="H35" s="10">
        <v>6408</v>
      </c>
      <c r="I35" s="10">
        <v>3826</v>
      </c>
      <c r="J35" s="10">
        <v>694</v>
      </c>
      <c r="K35" s="10">
        <v>17</v>
      </c>
      <c r="L35" s="10">
        <v>3007</v>
      </c>
      <c r="M35" s="10">
        <v>77</v>
      </c>
      <c r="N35" s="10">
        <v>19</v>
      </c>
      <c r="O35" s="10">
        <v>0</v>
      </c>
      <c r="P35" s="10">
        <v>12</v>
      </c>
      <c r="Q35" s="10">
        <v>2582</v>
      </c>
      <c r="R35" s="10">
        <f t="shared" si="1"/>
        <v>5697</v>
      </c>
      <c r="S35" s="24">
        <f t="shared" si="2"/>
        <v>0.1858337689492943</v>
      </c>
      <c r="T35" s="31">
        <v>5075</v>
      </c>
      <c r="U35" s="33"/>
      <c r="V35" s="22">
        <f t="shared" si="3"/>
        <v>3115</v>
      </c>
      <c r="W35" s="11">
        <v>19</v>
      </c>
      <c r="X35" s="11">
        <v>26</v>
      </c>
      <c r="Y35" s="23">
        <v>2467</v>
      </c>
      <c r="Z35" s="32">
        <f t="shared" si="4"/>
        <v>0.2626672071341711</v>
      </c>
      <c r="AA35" s="32">
        <f t="shared" si="5"/>
        <v>0.5970661672908864</v>
      </c>
      <c r="AB35" s="11" t="b">
        <f>B35='[1]Viec 12T-2016'!B36</f>
        <v>1</v>
      </c>
      <c r="AC35" s="31">
        <v>2608</v>
      </c>
      <c r="AD35" s="23">
        <f t="shared" si="6"/>
        <v>-26</v>
      </c>
    </row>
    <row r="36" spans="1:30" s="11" customFormat="1" ht="19.5" customHeight="1">
      <c r="A36" s="14">
        <v>22</v>
      </c>
      <c r="B36" s="13" t="s">
        <v>69</v>
      </c>
      <c r="C36" s="10">
        <v>793</v>
      </c>
      <c r="D36" s="10">
        <v>474</v>
      </c>
      <c r="E36" s="10">
        <v>319</v>
      </c>
      <c r="F36" s="10">
        <v>1</v>
      </c>
      <c r="G36" s="10">
        <v>0</v>
      </c>
      <c r="H36" s="10">
        <v>792</v>
      </c>
      <c r="I36" s="10">
        <v>414</v>
      </c>
      <c r="J36" s="10">
        <v>161</v>
      </c>
      <c r="K36" s="10">
        <v>1</v>
      </c>
      <c r="L36" s="10">
        <v>236</v>
      </c>
      <c r="M36" s="10">
        <v>8</v>
      </c>
      <c r="N36" s="10">
        <v>0</v>
      </c>
      <c r="O36" s="10">
        <v>0</v>
      </c>
      <c r="P36" s="10">
        <v>8</v>
      </c>
      <c r="Q36" s="10">
        <v>378</v>
      </c>
      <c r="R36" s="10">
        <f t="shared" si="1"/>
        <v>630</v>
      </c>
      <c r="S36" s="24">
        <f t="shared" si="2"/>
        <v>0.391304347826087</v>
      </c>
      <c r="T36" s="31">
        <v>474</v>
      </c>
      <c r="U36" s="33"/>
      <c r="V36" s="22">
        <f t="shared" si="3"/>
        <v>252</v>
      </c>
      <c r="W36" s="11">
        <v>61</v>
      </c>
      <c r="X36" s="11">
        <v>5</v>
      </c>
      <c r="Y36" s="23">
        <v>98</v>
      </c>
      <c r="Z36" s="32">
        <f t="shared" si="4"/>
        <v>1.5714285714285714</v>
      </c>
      <c r="AA36" s="32">
        <f t="shared" si="5"/>
        <v>0.5227272727272727</v>
      </c>
      <c r="AB36" s="11" t="b">
        <f>B36='[1]Viec 12T-2016'!B37</f>
        <v>1</v>
      </c>
      <c r="AC36" s="31">
        <v>376</v>
      </c>
      <c r="AD36" s="23">
        <f t="shared" si="6"/>
        <v>2</v>
      </c>
    </row>
    <row r="37" spans="1:30" s="11" customFormat="1" ht="19.5" customHeight="1">
      <c r="A37" s="12">
        <v>23</v>
      </c>
      <c r="B37" s="13" t="s">
        <v>70</v>
      </c>
      <c r="C37" s="10">
        <v>1167</v>
      </c>
      <c r="D37" s="10">
        <v>969</v>
      </c>
      <c r="E37" s="10">
        <v>198</v>
      </c>
      <c r="F37" s="10">
        <v>2</v>
      </c>
      <c r="G37" s="10">
        <v>0</v>
      </c>
      <c r="H37" s="10">
        <v>1165</v>
      </c>
      <c r="I37" s="10">
        <v>356</v>
      </c>
      <c r="J37" s="10">
        <v>111</v>
      </c>
      <c r="K37" s="10">
        <v>0</v>
      </c>
      <c r="L37" s="10">
        <v>236</v>
      </c>
      <c r="M37" s="10">
        <v>1</v>
      </c>
      <c r="N37" s="10">
        <v>4</v>
      </c>
      <c r="O37" s="10">
        <v>0</v>
      </c>
      <c r="P37" s="10">
        <v>4</v>
      </c>
      <c r="Q37" s="10">
        <v>809</v>
      </c>
      <c r="R37" s="10">
        <f t="shared" si="1"/>
        <v>1054</v>
      </c>
      <c r="S37" s="24">
        <f t="shared" si="2"/>
        <v>0.31179775280898875</v>
      </c>
      <c r="T37" s="31">
        <v>969</v>
      </c>
      <c r="U37" s="33"/>
      <c r="V37" s="22">
        <f t="shared" si="3"/>
        <v>245</v>
      </c>
      <c r="W37" s="11">
        <v>55</v>
      </c>
      <c r="X37" s="11">
        <v>14</v>
      </c>
      <c r="Y37" s="23">
        <v>156</v>
      </c>
      <c r="Z37" s="32">
        <f t="shared" si="4"/>
        <v>0.5705128205128205</v>
      </c>
      <c r="AA37" s="32">
        <f t="shared" si="5"/>
        <v>0.3055793991416309</v>
      </c>
      <c r="AB37" s="11" t="b">
        <f>B37='[1]Viec 12T-2016'!B38</f>
        <v>1</v>
      </c>
      <c r="AC37" s="31">
        <v>813</v>
      </c>
      <c r="AD37" s="23">
        <f t="shared" si="6"/>
        <v>-4</v>
      </c>
    </row>
    <row r="38" spans="1:30" s="11" customFormat="1" ht="19.5" customHeight="1">
      <c r="A38" s="14">
        <v>24</v>
      </c>
      <c r="B38" s="13" t="s">
        <v>71</v>
      </c>
      <c r="C38" s="10">
        <v>18889</v>
      </c>
      <c r="D38" s="10">
        <v>15746</v>
      </c>
      <c r="E38" s="10">
        <v>3143</v>
      </c>
      <c r="F38" s="10">
        <v>48</v>
      </c>
      <c r="G38" s="10">
        <v>0</v>
      </c>
      <c r="H38" s="10">
        <v>18841</v>
      </c>
      <c r="I38" s="10">
        <v>10325</v>
      </c>
      <c r="J38" s="10">
        <v>1284</v>
      </c>
      <c r="K38" s="10">
        <v>48</v>
      </c>
      <c r="L38" s="10">
        <v>8819</v>
      </c>
      <c r="M38" s="10">
        <v>64</v>
      </c>
      <c r="N38" s="10">
        <v>52</v>
      </c>
      <c r="O38" s="10">
        <v>0</v>
      </c>
      <c r="P38" s="10">
        <v>58</v>
      </c>
      <c r="Q38" s="10">
        <v>8516</v>
      </c>
      <c r="R38" s="10">
        <f t="shared" si="1"/>
        <v>17509</v>
      </c>
      <c r="S38" s="24">
        <f t="shared" si="2"/>
        <v>0.12900726392251816</v>
      </c>
      <c r="T38" s="31">
        <v>15746</v>
      </c>
      <c r="U38" s="33"/>
      <c r="V38" s="22">
        <f t="shared" si="3"/>
        <v>8993</v>
      </c>
      <c r="W38" s="11">
        <v>2</v>
      </c>
      <c r="X38" s="11">
        <v>39</v>
      </c>
      <c r="Y38" s="23">
        <v>7127</v>
      </c>
      <c r="Z38" s="32">
        <f t="shared" si="4"/>
        <v>0.2618212431598148</v>
      </c>
      <c r="AA38" s="32">
        <f t="shared" si="5"/>
        <v>0.5480070059975585</v>
      </c>
      <c r="AB38" s="11" t="b">
        <f>B38='[1]Viec 12T-2016'!B39</f>
        <v>1</v>
      </c>
      <c r="AC38" s="31">
        <v>8619</v>
      </c>
      <c r="AD38" s="23">
        <f t="shared" si="6"/>
        <v>-103</v>
      </c>
    </row>
    <row r="39" spans="1:30" s="11" customFormat="1" ht="19.5" customHeight="1">
      <c r="A39" s="12">
        <v>25</v>
      </c>
      <c r="B39" s="13" t="s">
        <v>72</v>
      </c>
      <c r="C39" s="10">
        <v>1331</v>
      </c>
      <c r="D39" s="10">
        <v>951</v>
      </c>
      <c r="E39" s="10">
        <v>380</v>
      </c>
      <c r="F39" s="10">
        <v>1</v>
      </c>
      <c r="G39" s="10">
        <v>0</v>
      </c>
      <c r="H39" s="10">
        <v>1330</v>
      </c>
      <c r="I39" s="10">
        <v>802</v>
      </c>
      <c r="J39" s="10">
        <v>260</v>
      </c>
      <c r="K39" s="10">
        <v>7</v>
      </c>
      <c r="L39" s="10">
        <v>511</v>
      </c>
      <c r="M39" s="10">
        <v>14</v>
      </c>
      <c r="N39" s="10">
        <v>2</v>
      </c>
      <c r="O39" s="10">
        <v>0</v>
      </c>
      <c r="P39" s="10">
        <v>8</v>
      </c>
      <c r="Q39" s="10">
        <v>528</v>
      </c>
      <c r="R39" s="10">
        <f t="shared" si="1"/>
        <v>1063</v>
      </c>
      <c r="S39" s="24">
        <f t="shared" si="2"/>
        <v>0.3329177057356609</v>
      </c>
      <c r="T39" s="31">
        <v>951</v>
      </c>
      <c r="U39" s="33"/>
      <c r="V39" s="22">
        <f t="shared" si="3"/>
        <v>535</v>
      </c>
      <c r="W39" s="11">
        <v>53</v>
      </c>
      <c r="X39" s="11">
        <v>9</v>
      </c>
      <c r="Y39" s="23">
        <v>408</v>
      </c>
      <c r="Z39" s="32">
        <f t="shared" si="4"/>
        <v>0.3112745098039216</v>
      </c>
      <c r="AA39" s="32">
        <f t="shared" si="5"/>
        <v>0.6030075187969924</v>
      </c>
      <c r="AB39" s="11" t="b">
        <f>B39='[1]Viec 12T-2016'!B40</f>
        <v>1</v>
      </c>
      <c r="AC39" s="31">
        <v>543</v>
      </c>
      <c r="AD39" s="23">
        <f t="shared" si="6"/>
        <v>-15</v>
      </c>
    </row>
    <row r="40" spans="1:30" s="11" customFormat="1" ht="19.5" customHeight="1">
      <c r="A40" s="14">
        <v>26</v>
      </c>
      <c r="B40" s="13" t="s">
        <v>73</v>
      </c>
      <c r="C40" s="10">
        <v>3855</v>
      </c>
      <c r="D40" s="10">
        <v>2891</v>
      </c>
      <c r="E40" s="10">
        <v>964</v>
      </c>
      <c r="F40" s="10">
        <v>4</v>
      </c>
      <c r="G40" s="10">
        <v>0</v>
      </c>
      <c r="H40" s="10">
        <v>3851</v>
      </c>
      <c r="I40" s="10">
        <v>2453</v>
      </c>
      <c r="J40" s="10">
        <v>626</v>
      </c>
      <c r="K40" s="10">
        <v>8</v>
      </c>
      <c r="L40" s="10">
        <v>1767</v>
      </c>
      <c r="M40" s="10">
        <v>8</v>
      </c>
      <c r="N40" s="10">
        <v>13</v>
      </c>
      <c r="O40" s="10">
        <v>0</v>
      </c>
      <c r="P40" s="10">
        <v>31</v>
      </c>
      <c r="Q40" s="10">
        <v>1398</v>
      </c>
      <c r="R40" s="10">
        <f t="shared" si="1"/>
        <v>3217</v>
      </c>
      <c r="S40" s="24">
        <f t="shared" si="2"/>
        <v>0.2584590297594782</v>
      </c>
      <c r="T40" s="31">
        <v>2891</v>
      </c>
      <c r="U40" s="33"/>
      <c r="V40" s="22">
        <f t="shared" si="3"/>
        <v>1819</v>
      </c>
      <c r="W40" s="11">
        <v>34</v>
      </c>
      <c r="X40" s="11">
        <v>18</v>
      </c>
      <c r="Y40" s="23">
        <v>1444</v>
      </c>
      <c r="Z40" s="32">
        <f t="shared" si="4"/>
        <v>0.2596952908587258</v>
      </c>
      <c r="AA40" s="32">
        <f t="shared" si="5"/>
        <v>0.6369774084653337</v>
      </c>
      <c r="AB40" s="11" t="b">
        <f>B40='[1]Viec 12T-2016'!B41</f>
        <v>1</v>
      </c>
      <c r="AC40" s="31">
        <v>1447</v>
      </c>
      <c r="AD40" s="23">
        <f t="shared" si="6"/>
        <v>-49</v>
      </c>
    </row>
    <row r="41" spans="1:30" s="11" customFormat="1" ht="19.5" customHeight="1">
      <c r="A41" s="12">
        <v>27</v>
      </c>
      <c r="B41" s="13" t="s">
        <v>74</v>
      </c>
      <c r="C41" s="10">
        <v>8840</v>
      </c>
      <c r="D41" s="10">
        <v>8053</v>
      </c>
      <c r="E41" s="10">
        <v>787</v>
      </c>
      <c r="F41" s="10">
        <v>10</v>
      </c>
      <c r="G41" s="10">
        <v>0</v>
      </c>
      <c r="H41" s="10">
        <v>8830</v>
      </c>
      <c r="I41" s="10">
        <v>3508</v>
      </c>
      <c r="J41" s="10">
        <v>323</v>
      </c>
      <c r="K41" s="10">
        <v>32</v>
      </c>
      <c r="L41" s="10">
        <v>3110</v>
      </c>
      <c r="M41" s="10">
        <v>20</v>
      </c>
      <c r="N41" s="10">
        <v>6</v>
      </c>
      <c r="O41" s="10">
        <v>0</v>
      </c>
      <c r="P41" s="10">
        <v>17</v>
      </c>
      <c r="Q41" s="10">
        <v>5322</v>
      </c>
      <c r="R41" s="10">
        <f t="shared" si="1"/>
        <v>8475</v>
      </c>
      <c r="S41" s="24">
        <f t="shared" si="2"/>
        <v>0.10119726339794755</v>
      </c>
      <c r="T41" s="31">
        <v>8053</v>
      </c>
      <c r="U41" s="33"/>
      <c r="V41" s="22">
        <f t="shared" si="3"/>
        <v>3153</v>
      </c>
      <c r="W41" s="11">
        <v>8</v>
      </c>
      <c r="X41" s="11">
        <v>51</v>
      </c>
      <c r="Y41" s="23">
        <v>2779</v>
      </c>
      <c r="Z41" s="32">
        <f t="shared" si="4"/>
        <v>0.13458078445483987</v>
      </c>
      <c r="AA41" s="32">
        <f t="shared" si="5"/>
        <v>0.39728199320498303</v>
      </c>
      <c r="AB41" s="11" t="b">
        <f>B41='[1]Viec 12T-2016'!B42</f>
        <v>1</v>
      </c>
      <c r="AC41" s="31">
        <v>5274</v>
      </c>
      <c r="AD41" s="23">
        <f t="shared" si="6"/>
        <v>48</v>
      </c>
    </row>
    <row r="42" spans="1:30" s="11" customFormat="1" ht="19.5" customHeight="1">
      <c r="A42" s="14">
        <v>28</v>
      </c>
      <c r="B42" s="13" t="s">
        <v>75</v>
      </c>
      <c r="C42" s="10">
        <v>4343</v>
      </c>
      <c r="D42" s="10">
        <v>3647</v>
      </c>
      <c r="E42" s="10">
        <v>696</v>
      </c>
      <c r="F42" s="10">
        <v>8</v>
      </c>
      <c r="G42" s="10">
        <v>0</v>
      </c>
      <c r="H42" s="10">
        <v>4335</v>
      </c>
      <c r="I42" s="10">
        <v>3225</v>
      </c>
      <c r="J42" s="10">
        <v>292</v>
      </c>
      <c r="K42" s="10">
        <v>4</v>
      </c>
      <c r="L42" s="10">
        <v>2843</v>
      </c>
      <c r="M42" s="10">
        <v>62</v>
      </c>
      <c r="N42" s="10">
        <v>5</v>
      </c>
      <c r="O42" s="10">
        <v>2</v>
      </c>
      <c r="P42" s="10">
        <v>17</v>
      </c>
      <c r="Q42" s="10">
        <v>1110</v>
      </c>
      <c r="R42" s="10">
        <f t="shared" si="1"/>
        <v>4039</v>
      </c>
      <c r="S42" s="24">
        <f t="shared" si="2"/>
        <v>0.09178294573643411</v>
      </c>
      <c r="T42" s="31">
        <v>3647</v>
      </c>
      <c r="U42" s="33"/>
      <c r="V42" s="22">
        <f t="shared" si="3"/>
        <v>2929</v>
      </c>
      <c r="W42" s="11">
        <v>31</v>
      </c>
      <c r="X42" s="11">
        <v>55</v>
      </c>
      <c r="Y42" s="23">
        <v>2523</v>
      </c>
      <c r="Z42" s="32">
        <f t="shared" si="4"/>
        <v>0.16091954022988506</v>
      </c>
      <c r="AA42" s="32">
        <f t="shared" si="5"/>
        <v>0.7439446366782007</v>
      </c>
      <c r="AB42" s="11" t="b">
        <f>B42='[1]Viec 12T-2016'!B43</f>
        <v>1</v>
      </c>
      <c r="AC42" s="31">
        <v>1124</v>
      </c>
      <c r="AD42" s="23">
        <f t="shared" si="6"/>
        <v>-14</v>
      </c>
    </row>
    <row r="43" spans="1:30" s="11" customFormat="1" ht="19.5" customHeight="1">
      <c r="A43" s="12">
        <v>29</v>
      </c>
      <c r="B43" s="13" t="s">
        <v>76</v>
      </c>
      <c r="C43" s="10">
        <v>1008</v>
      </c>
      <c r="D43" s="10">
        <v>585</v>
      </c>
      <c r="E43" s="10">
        <v>423</v>
      </c>
      <c r="F43" s="10">
        <v>4</v>
      </c>
      <c r="G43" s="10">
        <v>0</v>
      </c>
      <c r="H43" s="10">
        <v>1004</v>
      </c>
      <c r="I43" s="10">
        <v>584</v>
      </c>
      <c r="J43" s="10">
        <v>196</v>
      </c>
      <c r="K43" s="10">
        <v>2</v>
      </c>
      <c r="L43" s="10">
        <v>354</v>
      </c>
      <c r="M43" s="10">
        <v>7</v>
      </c>
      <c r="N43" s="10">
        <v>3</v>
      </c>
      <c r="O43" s="10">
        <v>0</v>
      </c>
      <c r="P43" s="10">
        <v>22</v>
      </c>
      <c r="Q43" s="10">
        <v>420</v>
      </c>
      <c r="R43" s="10">
        <f t="shared" si="1"/>
        <v>806</v>
      </c>
      <c r="S43" s="24">
        <f t="shared" si="2"/>
        <v>0.339041095890411</v>
      </c>
      <c r="T43" s="31">
        <v>585</v>
      </c>
      <c r="U43" s="33"/>
      <c r="V43" s="22">
        <f t="shared" si="3"/>
        <v>386</v>
      </c>
      <c r="W43" s="11">
        <v>57</v>
      </c>
      <c r="X43" s="11">
        <v>7</v>
      </c>
      <c r="Y43" s="23">
        <v>159</v>
      </c>
      <c r="Z43" s="32">
        <f t="shared" si="4"/>
        <v>1.4276729559748427</v>
      </c>
      <c r="AA43" s="32">
        <f t="shared" si="5"/>
        <v>0.5816733067729084</v>
      </c>
      <c r="AB43" s="11" t="b">
        <f>B43='[1]Viec 12T-2016'!B44</f>
        <v>1</v>
      </c>
      <c r="AC43" s="31">
        <v>426</v>
      </c>
      <c r="AD43" s="23">
        <f t="shared" si="6"/>
        <v>-6</v>
      </c>
    </row>
    <row r="44" spans="1:30" s="11" customFormat="1" ht="19.5" customHeight="1">
      <c r="A44" s="14">
        <v>30</v>
      </c>
      <c r="B44" s="13" t="s">
        <v>77</v>
      </c>
      <c r="C44" s="10">
        <v>42130</v>
      </c>
      <c r="D44" s="10">
        <v>35230</v>
      </c>
      <c r="E44" s="10">
        <v>6900</v>
      </c>
      <c r="F44" s="10">
        <v>113</v>
      </c>
      <c r="G44" s="10">
        <v>1</v>
      </c>
      <c r="H44" s="10">
        <v>42017</v>
      </c>
      <c r="I44" s="10">
        <v>25763</v>
      </c>
      <c r="J44" s="10">
        <v>2671</v>
      </c>
      <c r="K44" s="10">
        <v>94</v>
      </c>
      <c r="L44" s="10">
        <v>21534</v>
      </c>
      <c r="M44" s="10">
        <v>787</v>
      </c>
      <c r="N44" s="10">
        <v>128</v>
      </c>
      <c r="O44" s="10">
        <v>0</v>
      </c>
      <c r="P44" s="10">
        <v>549</v>
      </c>
      <c r="Q44" s="10">
        <v>16254</v>
      </c>
      <c r="R44" s="10">
        <f t="shared" si="1"/>
        <v>39252</v>
      </c>
      <c r="S44" s="24">
        <f t="shared" si="2"/>
        <v>0.10732445755540893</v>
      </c>
      <c r="T44" s="31">
        <v>35230</v>
      </c>
      <c r="U44" s="33"/>
      <c r="V44" s="22">
        <f t="shared" si="3"/>
        <v>22998</v>
      </c>
      <c r="W44" s="11">
        <v>1</v>
      </c>
      <c r="X44" s="11">
        <v>49</v>
      </c>
      <c r="Y44" s="23">
        <v>18841</v>
      </c>
      <c r="Z44" s="32">
        <f t="shared" si="4"/>
        <v>0.2206358473541744</v>
      </c>
      <c r="AA44" s="32">
        <f t="shared" si="5"/>
        <v>0.6131565794797343</v>
      </c>
      <c r="AB44" s="11" t="b">
        <f>B44='[1]Viec 12T-2016'!B45</f>
        <v>1</v>
      </c>
      <c r="AC44" s="31">
        <v>16389</v>
      </c>
      <c r="AD44" s="23">
        <f t="shared" si="6"/>
        <v>-135</v>
      </c>
    </row>
    <row r="45" spans="1:30" s="11" customFormat="1" ht="19.5" customHeight="1">
      <c r="A45" s="12">
        <v>31</v>
      </c>
      <c r="B45" s="13" t="s">
        <v>78</v>
      </c>
      <c r="C45" s="10">
        <v>2444</v>
      </c>
      <c r="D45" s="10">
        <v>1874</v>
      </c>
      <c r="E45" s="10">
        <v>570</v>
      </c>
      <c r="F45" s="10">
        <v>9</v>
      </c>
      <c r="G45" s="10">
        <v>0</v>
      </c>
      <c r="H45" s="10">
        <v>2435</v>
      </c>
      <c r="I45" s="10">
        <v>1208</v>
      </c>
      <c r="J45" s="10">
        <v>358</v>
      </c>
      <c r="K45" s="10">
        <v>8</v>
      </c>
      <c r="L45" s="10">
        <v>781</v>
      </c>
      <c r="M45" s="10">
        <v>5</v>
      </c>
      <c r="N45" s="10">
        <v>5</v>
      </c>
      <c r="O45" s="10">
        <v>0</v>
      </c>
      <c r="P45" s="10">
        <v>51</v>
      </c>
      <c r="Q45" s="10">
        <v>1227</v>
      </c>
      <c r="R45" s="10">
        <f t="shared" si="1"/>
        <v>2069</v>
      </c>
      <c r="S45" s="24">
        <f t="shared" si="2"/>
        <v>0.3029801324503311</v>
      </c>
      <c r="T45" s="31">
        <v>1874</v>
      </c>
      <c r="U45" s="33"/>
      <c r="V45" s="22">
        <f t="shared" si="3"/>
        <v>842</v>
      </c>
      <c r="W45" s="11">
        <v>46</v>
      </c>
      <c r="X45" s="11">
        <v>15</v>
      </c>
      <c r="Y45" s="23">
        <v>634</v>
      </c>
      <c r="Z45" s="32">
        <f t="shared" si="4"/>
        <v>0.3280757097791798</v>
      </c>
      <c r="AA45" s="32">
        <f t="shared" si="5"/>
        <v>0.49609856262833674</v>
      </c>
      <c r="AB45" s="11" t="b">
        <f>B45='[1]Viec 12T-2016'!B46</f>
        <v>1</v>
      </c>
      <c r="AC45" s="31">
        <v>1240</v>
      </c>
      <c r="AD45" s="23">
        <f t="shared" si="6"/>
        <v>-13</v>
      </c>
    </row>
    <row r="46" spans="1:30" s="11" customFormat="1" ht="19.5" customHeight="1">
      <c r="A46" s="14">
        <v>32</v>
      </c>
      <c r="B46" s="13" t="s">
        <v>79</v>
      </c>
      <c r="C46" s="10">
        <v>8766</v>
      </c>
      <c r="D46" s="10">
        <v>7120</v>
      </c>
      <c r="E46" s="10">
        <v>1646</v>
      </c>
      <c r="F46" s="10">
        <v>14</v>
      </c>
      <c r="G46" s="10">
        <v>0</v>
      </c>
      <c r="H46" s="10">
        <v>8752</v>
      </c>
      <c r="I46" s="10">
        <v>5634</v>
      </c>
      <c r="J46" s="10">
        <v>740</v>
      </c>
      <c r="K46" s="10">
        <v>36</v>
      </c>
      <c r="L46" s="10">
        <v>4659</v>
      </c>
      <c r="M46" s="10">
        <v>150</v>
      </c>
      <c r="N46" s="10">
        <v>2</v>
      </c>
      <c r="O46" s="10">
        <v>0</v>
      </c>
      <c r="P46" s="10">
        <v>47</v>
      </c>
      <c r="Q46" s="10">
        <v>3118</v>
      </c>
      <c r="R46" s="10">
        <f aca="true" t="shared" si="7" ref="R46:R77">L46+M46+N46+O46+P46+Q46</f>
        <v>7976</v>
      </c>
      <c r="S46" s="24">
        <f aca="true" t="shared" si="8" ref="S46:S77">(J46+K46)/I46</f>
        <v>0.13773517926872558</v>
      </c>
      <c r="T46" s="31">
        <v>7120</v>
      </c>
      <c r="U46" s="33"/>
      <c r="V46" s="22">
        <f t="shared" si="3"/>
        <v>4858</v>
      </c>
      <c r="W46" s="11">
        <v>9</v>
      </c>
      <c r="X46" s="11">
        <v>38</v>
      </c>
      <c r="Y46" s="23">
        <v>3967</v>
      </c>
      <c r="Z46" s="32">
        <f t="shared" si="4"/>
        <v>0.22460297453995462</v>
      </c>
      <c r="AA46" s="32">
        <f t="shared" si="5"/>
        <v>0.6437385740402194</v>
      </c>
      <c r="AB46" s="11" t="b">
        <f>B46='[1]Viec 12T-2016'!B47</f>
        <v>1</v>
      </c>
      <c r="AC46" s="31">
        <v>3153</v>
      </c>
      <c r="AD46" s="23">
        <f t="shared" si="6"/>
        <v>-35</v>
      </c>
    </row>
    <row r="47" spans="1:30" s="11" customFormat="1" ht="19.5" customHeight="1">
      <c r="A47" s="12">
        <v>33</v>
      </c>
      <c r="B47" s="13" t="s">
        <v>80</v>
      </c>
      <c r="C47" s="10">
        <v>1097</v>
      </c>
      <c r="D47" s="10">
        <v>896</v>
      </c>
      <c r="E47" s="10">
        <v>201</v>
      </c>
      <c r="F47" s="10">
        <v>0</v>
      </c>
      <c r="G47" s="10">
        <v>0</v>
      </c>
      <c r="H47" s="10">
        <v>1097</v>
      </c>
      <c r="I47" s="10">
        <v>641</v>
      </c>
      <c r="J47" s="10">
        <v>98</v>
      </c>
      <c r="K47" s="10">
        <v>6</v>
      </c>
      <c r="L47" s="10">
        <v>498</v>
      </c>
      <c r="M47" s="10">
        <v>38</v>
      </c>
      <c r="N47" s="10">
        <v>1</v>
      </c>
      <c r="O47" s="10">
        <v>0</v>
      </c>
      <c r="P47" s="10">
        <v>0</v>
      </c>
      <c r="Q47" s="10">
        <v>456</v>
      </c>
      <c r="R47" s="10">
        <f t="shared" si="7"/>
        <v>993</v>
      </c>
      <c r="S47" s="24">
        <f t="shared" si="8"/>
        <v>0.1622464898595944</v>
      </c>
      <c r="T47" s="31">
        <v>896</v>
      </c>
      <c r="U47" s="33"/>
      <c r="V47" s="22">
        <f aca="true" t="shared" si="9" ref="V47:V77">L47+M47+N47+O47+P47</f>
        <v>537</v>
      </c>
      <c r="W47" s="11">
        <v>56</v>
      </c>
      <c r="X47" s="11">
        <v>31</v>
      </c>
      <c r="Y47" s="23">
        <v>434</v>
      </c>
      <c r="Z47" s="32">
        <f t="shared" si="4"/>
        <v>0.23732718894009217</v>
      </c>
      <c r="AA47" s="32">
        <f t="shared" si="5"/>
        <v>0.5843208751139471</v>
      </c>
      <c r="AB47" s="11" t="b">
        <f>B47='[1]Viec 12T-2016'!B48</f>
        <v>1</v>
      </c>
      <c r="AC47" s="31">
        <v>462</v>
      </c>
      <c r="AD47" s="23">
        <f t="shared" si="6"/>
        <v>-6</v>
      </c>
    </row>
    <row r="48" spans="1:30" s="11" customFormat="1" ht="19.5" customHeight="1">
      <c r="A48" s="14">
        <v>34</v>
      </c>
      <c r="B48" s="13" t="s">
        <v>81</v>
      </c>
      <c r="C48" s="10">
        <v>5622</v>
      </c>
      <c r="D48" s="10">
        <v>4760</v>
      </c>
      <c r="E48" s="10">
        <v>862</v>
      </c>
      <c r="F48" s="10">
        <v>7</v>
      </c>
      <c r="G48" s="10">
        <v>0</v>
      </c>
      <c r="H48" s="10">
        <v>5615</v>
      </c>
      <c r="I48" s="10">
        <v>3375</v>
      </c>
      <c r="J48" s="10">
        <v>405</v>
      </c>
      <c r="K48" s="10">
        <v>11</v>
      </c>
      <c r="L48" s="10">
        <v>2878</v>
      </c>
      <c r="M48" s="10">
        <v>47</v>
      </c>
      <c r="N48" s="10">
        <v>7</v>
      </c>
      <c r="O48" s="10">
        <v>0</v>
      </c>
      <c r="P48" s="10">
        <v>27</v>
      </c>
      <c r="Q48" s="10">
        <v>2240</v>
      </c>
      <c r="R48" s="10">
        <f t="shared" si="7"/>
        <v>5199</v>
      </c>
      <c r="S48" s="24">
        <f t="shared" si="8"/>
        <v>0.12325925925925926</v>
      </c>
      <c r="T48" s="31">
        <v>4760</v>
      </c>
      <c r="U48" s="33"/>
      <c r="V48" s="22">
        <f t="shared" si="9"/>
        <v>2959</v>
      </c>
      <c r="W48" s="11">
        <v>26</v>
      </c>
      <c r="X48" s="11">
        <v>42</v>
      </c>
      <c r="Y48" s="23">
        <v>2274</v>
      </c>
      <c r="Z48" s="32">
        <f t="shared" si="4"/>
        <v>0.30123131046613894</v>
      </c>
      <c r="AA48" s="32">
        <f t="shared" si="5"/>
        <v>0.6010685663401603</v>
      </c>
      <c r="AB48" s="11" t="b">
        <f>B48='[1]Viec 12T-2016'!B49</f>
        <v>1</v>
      </c>
      <c r="AC48" s="31">
        <v>2486</v>
      </c>
      <c r="AD48" s="23">
        <f t="shared" si="6"/>
        <v>-246</v>
      </c>
    </row>
    <row r="49" spans="1:30" s="11" customFormat="1" ht="19.5" customHeight="1">
      <c r="A49" s="12">
        <v>35</v>
      </c>
      <c r="B49" s="13" t="s">
        <v>82</v>
      </c>
      <c r="C49" s="10">
        <v>431</v>
      </c>
      <c r="D49" s="10">
        <v>230</v>
      </c>
      <c r="E49" s="10">
        <v>201</v>
      </c>
      <c r="F49" s="10">
        <v>2</v>
      </c>
      <c r="G49" s="10">
        <v>0</v>
      </c>
      <c r="H49" s="10">
        <v>429</v>
      </c>
      <c r="I49" s="10">
        <v>263</v>
      </c>
      <c r="J49" s="10">
        <v>134</v>
      </c>
      <c r="K49" s="10">
        <v>1</v>
      </c>
      <c r="L49" s="10">
        <v>125</v>
      </c>
      <c r="M49" s="10">
        <v>0</v>
      </c>
      <c r="N49" s="10">
        <v>2</v>
      </c>
      <c r="O49" s="10">
        <v>0</v>
      </c>
      <c r="P49" s="10">
        <v>1</v>
      </c>
      <c r="Q49" s="10">
        <v>166</v>
      </c>
      <c r="R49" s="10">
        <f t="shared" si="7"/>
        <v>294</v>
      </c>
      <c r="S49" s="24">
        <f t="shared" si="8"/>
        <v>0.5133079847908745</v>
      </c>
      <c r="T49" s="31">
        <v>230</v>
      </c>
      <c r="U49" s="33"/>
      <c r="V49" s="22">
        <f t="shared" si="9"/>
        <v>128</v>
      </c>
      <c r="W49" s="11">
        <v>63</v>
      </c>
      <c r="X49" s="11">
        <v>2</v>
      </c>
      <c r="Y49" s="23">
        <v>61</v>
      </c>
      <c r="Z49" s="32">
        <f t="shared" si="4"/>
        <v>1.098360655737705</v>
      </c>
      <c r="AA49" s="32">
        <f t="shared" si="5"/>
        <v>0.6130536130536131</v>
      </c>
      <c r="AB49" s="11" t="b">
        <f>B49='[1]Viec 12T-2016'!B50</f>
        <v>1</v>
      </c>
      <c r="AC49" s="31">
        <v>169</v>
      </c>
      <c r="AD49" s="23">
        <f t="shared" si="6"/>
        <v>-3</v>
      </c>
    </row>
    <row r="50" spans="1:30" s="11" customFormat="1" ht="19.5" customHeight="1">
      <c r="A50" s="14">
        <v>36</v>
      </c>
      <c r="B50" s="13" t="s">
        <v>83</v>
      </c>
      <c r="C50" s="10">
        <v>2097</v>
      </c>
      <c r="D50" s="10">
        <v>1513</v>
      </c>
      <c r="E50" s="10">
        <v>584</v>
      </c>
      <c r="F50" s="10">
        <v>9</v>
      </c>
      <c r="G50" s="10">
        <v>0</v>
      </c>
      <c r="H50" s="10">
        <v>2088</v>
      </c>
      <c r="I50" s="10">
        <v>1115</v>
      </c>
      <c r="J50" s="10">
        <v>276</v>
      </c>
      <c r="K50" s="10">
        <v>9</v>
      </c>
      <c r="L50" s="10">
        <v>823</v>
      </c>
      <c r="M50" s="10">
        <v>5</v>
      </c>
      <c r="N50" s="10">
        <v>2</v>
      </c>
      <c r="O50" s="10">
        <v>0</v>
      </c>
      <c r="P50" s="10">
        <v>0</v>
      </c>
      <c r="Q50" s="10">
        <v>973</v>
      </c>
      <c r="R50" s="10">
        <f t="shared" si="7"/>
        <v>1803</v>
      </c>
      <c r="S50" s="24">
        <f t="shared" si="8"/>
        <v>0.2556053811659193</v>
      </c>
      <c r="T50" s="31">
        <v>1513</v>
      </c>
      <c r="U50" s="33"/>
      <c r="V50" s="22">
        <f t="shared" si="9"/>
        <v>830</v>
      </c>
      <c r="W50" s="11">
        <v>49</v>
      </c>
      <c r="X50" s="11">
        <v>19</v>
      </c>
      <c r="Y50" s="23">
        <v>531</v>
      </c>
      <c r="Z50" s="32">
        <f t="shared" si="4"/>
        <v>0.5630885122410546</v>
      </c>
      <c r="AA50" s="32">
        <f t="shared" si="5"/>
        <v>0.5340038314176245</v>
      </c>
      <c r="AB50" s="11" t="b">
        <f>B50='[1]Viec 12T-2016'!B51</f>
        <v>1</v>
      </c>
      <c r="AC50" s="31">
        <v>982</v>
      </c>
      <c r="AD50" s="23">
        <f t="shared" si="6"/>
        <v>-9</v>
      </c>
    </row>
    <row r="51" spans="1:30" s="11" customFormat="1" ht="19.5" customHeight="1">
      <c r="A51" s="12">
        <v>37</v>
      </c>
      <c r="B51" s="13" t="s">
        <v>84</v>
      </c>
      <c r="C51" s="10">
        <v>1621</v>
      </c>
      <c r="D51" s="10">
        <v>1213</v>
      </c>
      <c r="E51" s="10">
        <v>408</v>
      </c>
      <c r="F51" s="10">
        <v>0</v>
      </c>
      <c r="G51" s="10">
        <v>0</v>
      </c>
      <c r="H51" s="10">
        <v>1621</v>
      </c>
      <c r="I51" s="10">
        <v>752</v>
      </c>
      <c r="J51" s="10">
        <v>211</v>
      </c>
      <c r="K51" s="10">
        <v>26</v>
      </c>
      <c r="L51" s="10">
        <v>498</v>
      </c>
      <c r="M51" s="10">
        <v>11</v>
      </c>
      <c r="N51" s="10">
        <v>3</v>
      </c>
      <c r="O51" s="10">
        <v>0</v>
      </c>
      <c r="P51" s="10">
        <v>3</v>
      </c>
      <c r="Q51" s="10">
        <v>869</v>
      </c>
      <c r="R51" s="10">
        <f t="shared" si="7"/>
        <v>1384</v>
      </c>
      <c r="S51" s="24">
        <f t="shared" si="8"/>
        <v>0.3151595744680851</v>
      </c>
      <c r="T51" s="31">
        <v>1213</v>
      </c>
      <c r="U51" s="33"/>
      <c r="V51" s="22">
        <f t="shared" si="9"/>
        <v>515</v>
      </c>
      <c r="W51" s="11">
        <v>52</v>
      </c>
      <c r="X51" s="11">
        <v>12</v>
      </c>
      <c r="Y51" s="23">
        <v>317</v>
      </c>
      <c r="Z51" s="32">
        <f t="shared" si="4"/>
        <v>0.6246056782334385</v>
      </c>
      <c r="AA51" s="32">
        <f t="shared" si="5"/>
        <v>0.4639111659469463</v>
      </c>
      <c r="AB51" s="11" t="b">
        <f>B51='[1]Viec 12T-2016'!B52</f>
        <v>1</v>
      </c>
      <c r="AC51" s="31">
        <v>896</v>
      </c>
      <c r="AD51" s="23">
        <f t="shared" si="6"/>
        <v>-27</v>
      </c>
    </row>
    <row r="52" spans="1:30" s="11" customFormat="1" ht="19.5" customHeight="1">
      <c r="A52" s="14">
        <v>38</v>
      </c>
      <c r="B52" s="13" t="s">
        <v>85</v>
      </c>
      <c r="C52" s="10">
        <v>6366</v>
      </c>
      <c r="D52" s="10">
        <v>5330</v>
      </c>
      <c r="E52" s="10">
        <v>1036</v>
      </c>
      <c r="F52" s="10">
        <v>13</v>
      </c>
      <c r="G52" s="10">
        <v>0</v>
      </c>
      <c r="H52" s="10">
        <v>6353</v>
      </c>
      <c r="I52" s="10">
        <v>3895</v>
      </c>
      <c r="J52" s="10">
        <v>399</v>
      </c>
      <c r="K52" s="10">
        <v>19</v>
      </c>
      <c r="L52" s="10">
        <v>3368</v>
      </c>
      <c r="M52" s="10">
        <v>42</v>
      </c>
      <c r="N52" s="10">
        <v>28</v>
      </c>
      <c r="O52" s="10">
        <v>3</v>
      </c>
      <c r="P52" s="10">
        <v>36</v>
      </c>
      <c r="Q52" s="10">
        <v>2458</v>
      </c>
      <c r="R52" s="10">
        <f t="shared" si="7"/>
        <v>5935</v>
      </c>
      <c r="S52" s="24">
        <f t="shared" si="8"/>
        <v>0.1073170731707317</v>
      </c>
      <c r="T52" s="31">
        <v>5330</v>
      </c>
      <c r="U52" s="33"/>
      <c r="V52" s="22">
        <f t="shared" si="9"/>
        <v>3477</v>
      </c>
      <c r="W52" s="11">
        <v>21</v>
      </c>
      <c r="X52" s="11">
        <v>50</v>
      </c>
      <c r="Y52" s="23">
        <v>2838</v>
      </c>
      <c r="Z52" s="32">
        <f t="shared" si="4"/>
        <v>0.2251585623678647</v>
      </c>
      <c r="AA52" s="32">
        <f t="shared" si="5"/>
        <v>0.6130961750354164</v>
      </c>
      <c r="AB52" s="11" t="b">
        <f>B52='[1]Viec 12T-2016'!B53</f>
        <v>1</v>
      </c>
      <c r="AC52" s="31">
        <v>2492</v>
      </c>
      <c r="AD52" s="23">
        <f t="shared" si="6"/>
        <v>-34</v>
      </c>
    </row>
    <row r="53" spans="1:30" s="11" customFormat="1" ht="19.5" customHeight="1">
      <c r="A53" s="12">
        <v>39</v>
      </c>
      <c r="B53" s="13" t="s">
        <v>86</v>
      </c>
      <c r="C53" s="10">
        <v>14928</v>
      </c>
      <c r="D53" s="10">
        <v>13048</v>
      </c>
      <c r="E53" s="10">
        <v>1880</v>
      </c>
      <c r="F53" s="10">
        <v>4</v>
      </c>
      <c r="G53" s="10">
        <v>0</v>
      </c>
      <c r="H53" s="10">
        <v>14924</v>
      </c>
      <c r="I53" s="10">
        <v>9196</v>
      </c>
      <c r="J53" s="10">
        <v>515</v>
      </c>
      <c r="K53" s="10">
        <v>30</v>
      </c>
      <c r="L53" s="10">
        <v>8318</v>
      </c>
      <c r="M53" s="10">
        <v>292</v>
      </c>
      <c r="N53" s="10">
        <v>14</v>
      </c>
      <c r="O53" s="10">
        <v>0</v>
      </c>
      <c r="P53" s="10">
        <v>27</v>
      </c>
      <c r="Q53" s="10">
        <v>5728</v>
      </c>
      <c r="R53" s="10">
        <f t="shared" si="7"/>
        <v>14379</v>
      </c>
      <c r="S53" s="24">
        <f t="shared" si="8"/>
        <v>0.05926489778164419</v>
      </c>
      <c r="T53" s="31">
        <v>13048</v>
      </c>
      <c r="U53" s="33"/>
      <c r="V53" s="22">
        <f t="shared" si="9"/>
        <v>8651</v>
      </c>
      <c r="W53" s="11">
        <v>4</v>
      </c>
      <c r="X53" s="11">
        <v>60</v>
      </c>
      <c r="Y53" s="23">
        <v>6312</v>
      </c>
      <c r="Z53" s="32">
        <f t="shared" si="4"/>
        <v>0.3705640050697085</v>
      </c>
      <c r="AA53" s="32">
        <f t="shared" si="5"/>
        <v>0.6161886893594211</v>
      </c>
      <c r="AB53" s="11" t="b">
        <f>B53='[1]Viec 12T-2016'!B54</f>
        <v>1</v>
      </c>
      <c r="AC53" s="31">
        <v>6736</v>
      </c>
      <c r="AD53" s="23">
        <f t="shared" si="6"/>
        <v>-1008</v>
      </c>
    </row>
    <row r="54" spans="1:30" s="11" customFormat="1" ht="19.5" customHeight="1">
      <c r="A54" s="14">
        <v>40</v>
      </c>
      <c r="B54" s="13" t="s">
        <v>87</v>
      </c>
      <c r="C54" s="10">
        <v>2807</v>
      </c>
      <c r="D54" s="10">
        <v>2141</v>
      </c>
      <c r="E54" s="10">
        <v>666</v>
      </c>
      <c r="F54" s="10">
        <v>8</v>
      </c>
      <c r="G54" s="10">
        <v>0</v>
      </c>
      <c r="H54" s="10">
        <v>2799</v>
      </c>
      <c r="I54" s="10">
        <v>1269</v>
      </c>
      <c r="J54" s="10">
        <v>377</v>
      </c>
      <c r="K54" s="10">
        <v>23</v>
      </c>
      <c r="L54" s="10">
        <v>824</v>
      </c>
      <c r="M54" s="10">
        <v>10</v>
      </c>
      <c r="N54" s="10">
        <v>4</v>
      </c>
      <c r="O54" s="10">
        <v>0</v>
      </c>
      <c r="P54" s="10">
        <v>31</v>
      </c>
      <c r="Q54" s="10">
        <v>1530</v>
      </c>
      <c r="R54" s="10">
        <f t="shared" si="7"/>
        <v>2399</v>
      </c>
      <c r="S54" s="24">
        <f t="shared" si="8"/>
        <v>0.31520882584712373</v>
      </c>
      <c r="T54" s="31">
        <v>2141</v>
      </c>
      <c r="U54" s="33"/>
      <c r="V54" s="22">
        <f t="shared" si="9"/>
        <v>869</v>
      </c>
      <c r="W54" s="11">
        <v>41</v>
      </c>
      <c r="X54" s="11">
        <v>11</v>
      </c>
      <c r="Y54" s="23">
        <v>567</v>
      </c>
      <c r="Z54" s="32">
        <f t="shared" si="4"/>
        <v>0.5326278659611993</v>
      </c>
      <c r="AA54" s="32">
        <f t="shared" si="5"/>
        <v>0.4533762057877814</v>
      </c>
      <c r="AB54" s="11" t="b">
        <f>B54='[1]Viec 12T-2016'!B55</f>
        <v>1</v>
      </c>
      <c r="AC54" s="31">
        <v>1574</v>
      </c>
      <c r="AD54" s="23">
        <f t="shared" si="6"/>
        <v>-44</v>
      </c>
    </row>
    <row r="55" spans="1:30" s="11" customFormat="1" ht="19.5" customHeight="1">
      <c r="A55" s="12">
        <v>41</v>
      </c>
      <c r="B55" s="13" t="s">
        <v>88</v>
      </c>
      <c r="C55" s="10">
        <v>2545</v>
      </c>
      <c r="D55" s="10">
        <v>2120</v>
      </c>
      <c r="E55" s="10">
        <v>425</v>
      </c>
      <c r="F55" s="10">
        <v>3</v>
      </c>
      <c r="G55" s="10">
        <v>0</v>
      </c>
      <c r="H55" s="10">
        <v>2542</v>
      </c>
      <c r="I55" s="10">
        <v>1707</v>
      </c>
      <c r="J55" s="10">
        <v>243</v>
      </c>
      <c r="K55" s="10">
        <v>13</v>
      </c>
      <c r="L55" s="10">
        <v>1434</v>
      </c>
      <c r="M55" s="10">
        <v>8</v>
      </c>
      <c r="N55" s="10">
        <v>2</v>
      </c>
      <c r="O55" s="10">
        <v>0</v>
      </c>
      <c r="P55" s="10">
        <v>7</v>
      </c>
      <c r="Q55" s="10">
        <v>835</v>
      </c>
      <c r="R55" s="10">
        <f t="shared" si="7"/>
        <v>2286</v>
      </c>
      <c r="S55" s="24">
        <f t="shared" si="8"/>
        <v>0.14997070884592853</v>
      </c>
      <c r="T55" s="31">
        <v>2120</v>
      </c>
      <c r="U55" s="33"/>
      <c r="V55" s="22">
        <f t="shared" si="9"/>
        <v>1451</v>
      </c>
      <c r="W55" s="11">
        <v>45</v>
      </c>
      <c r="X55" s="11">
        <v>36</v>
      </c>
      <c r="Y55" s="23">
        <v>1277</v>
      </c>
      <c r="Z55" s="32">
        <f t="shared" si="4"/>
        <v>0.13625685199686766</v>
      </c>
      <c r="AA55" s="32">
        <f t="shared" si="5"/>
        <v>0.6715184893784422</v>
      </c>
      <c r="AB55" s="11" t="b">
        <f>B55='[1]Viec 12T-2016'!B56</f>
        <v>1</v>
      </c>
      <c r="AC55" s="31">
        <v>843</v>
      </c>
      <c r="AD55" s="23">
        <f t="shared" si="6"/>
        <v>-8</v>
      </c>
    </row>
    <row r="56" spans="1:30" s="11" customFormat="1" ht="19.5" customHeight="1">
      <c r="A56" s="14">
        <v>42</v>
      </c>
      <c r="B56" s="13" t="s">
        <v>89</v>
      </c>
      <c r="C56" s="10">
        <v>1823</v>
      </c>
      <c r="D56" s="10">
        <v>1471</v>
      </c>
      <c r="E56" s="10">
        <v>352</v>
      </c>
      <c r="F56" s="10">
        <v>4</v>
      </c>
      <c r="G56" s="10">
        <v>0</v>
      </c>
      <c r="H56" s="10">
        <v>1819</v>
      </c>
      <c r="I56" s="10">
        <v>1209</v>
      </c>
      <c r="J56" s="10">
        <v>154</v>
      </c>
      <c r="K56" s="10">
        <v>0</v>
      </c>
      <c r="L56" s="10">
        <v>1005</v>
      </c>
      <c r="M56" s="10">
        <v>40</v>
      </c>
      <c r="N56" s="10">
        <v>2</v>
      </c>
      <c r="O56" s="10">
        <v>0</v>
      </c>
      <c r="P56" s="10">
        <v>8</v>
      </c>
      <c r="Q56" s="10">
        <v>610</v>
      </c>
      <c r="R56" s="10">
        <f t="shared" si="7"/>
        <v>1665</v>
      </c>
      <c r="S56" s="24">
        <f t="shared" si="8"/>
        <v>0.1273779983457403</v>
      </c>
      <c r="T56" s="31">
        <v>1471</v>
      </c>
      <c r="U56" s="33"/>
      <c r="V56" s="22">
        <f t="shared" si="9"/>
        <v>1055</v>
      </c>
      <c r="W56" s="11">
        <v>50</v>
      </c>
      <c r="X56" s="11">
        <v>40</v>
      </c>
      <c r="Y56" s="23">
        <v>860</v>
      </c>
      <c r="Z56" s="32">
        <f t="shared" si="4"/>
        <v>0.22674418604651161</v>
      </c>
      <c r="AA56" s="32">
        <f t="shared" si="5"/>
        <v>0.6646509070918087</v>
      </c>
      <c r="AB56" s="11" t="b">
        <f>B56='[1]Viec 12T-2016'!B57</f>
        <v>1</v>
      </c>
      <c r="AC56" s="31">
        <v>611</v>
      </c>
      <c r="AD56" s="23">
        <f t="shared" si="6"/>
        <v>-1</v>
      </c>
    </row>
    <row r="57" spans="1:30" s="11" customFormat="1" ht="19.5" customHeight="1">
      <c r="A57" s="12">
        <v>43</v>
      </c>
      <c r="B57" s="13" t="s">
        <v>90</v>
      </c>
      <c r="C57" s="10">
        <v>5530</v>
      </c>
      <c r="D57" s="10">
        <v>3866</v>
      </c>
      <c r="E57" s="10">
        <v>1664</v>
      </c>
      <c r="F57" s="10">
        <v>3</v>
      </c>
      <c r="G57" s="10">
        <v>0</v>
      </c>
      <c r="H57" s="10">
        <v>5527</v>
      </c>
      <c r="I57" s="10">
        <v>3335</v>
      </c>
      <c r="J57" s="10">
        <v>707</v>
      </c>
      <c r="K57" s="10">
        <v>5</v>
      </c>
      <c r="L57" s="10">
        <v>2562</v>
      </c>
      <c r="M57" s="10">
        <v>29</v>
      </c>
      <c r="N57" s="10">
        <v>4</v>
      </c>
      <c r="O57" s="10">
        <v>0</v>
      </c>
      <c r="P57" s="10">
        <v>28</v>
      </c>
      <c r="Q57" s="10">
        <v>2192</v>
      </c>
      <c r="R57" s="10">
        <f t="shared" si="7"/>
        <v>4815</v>
      </c>
      <c r="S57" s="24">
        <f t="shared" si="8"/>
        <v>0.21349325337331335</v>
      </c>
      <c r="T57" s="31">
        <v>3866</v>
      </c>
      <c r="U57" s="33"/>
      <c r="V57" s="22">
        <f t="shared" si="9"/>
        <v>2623</v>
      </c>
      <c r="W57" s="11">
        <v>27</v>
      </c>
      <c r="X57" s="11">
        <v>21</v>
      </c>
      <c r="Y57" s="23">
        <v>1665</v>
      </c>
      <c r="Z57" s="32">
        <f t="shared" si="4"/>
        <v>0.5753753753753754</v>
      </c>
      <c r="AA57" s="32">
        <f t="shared" si="5"/>
        <v>0.6034014836258368</v>
      </c>
      <c r="AB57" s="11" t="b">
        <f>B57='[1]Viec 12T-2016'!B58</f>
        <v>1</v>
      </c>
      <c r="AC57" s="31">
        <v>2201</v>
      </c>
      <c r="AD57" s="23">
        <f t="shared" si="6"/>
        <v>-9</v>
      </c>
    </row>
    <row r="58" spans="1:30" s="11" customFormat="1" ht="19.5" customHeight="1">
      <c r="A58" s="14">
        <v>44</v>
      </c>
      <c r="B58" s="13" t="s">
        <v>91</v>
      </c>
      <c r="C58" s="10">
        <v>4020</v>
      </c>
      <c r="D58" s="10">
        <v>3065</v>
      </c>
      <c r="E58" s="10">
        <v>955</v>
      </c>
      <c r="F58" s="10">
        <v>15</v>
      </c>
      <c r="G58" s="10">
        <v>0</v>
      </c>
      <c r="H58" s="10">
        <v>4005</v>
      </c>
      <c r="I58" s="10">
        <v>2468</v>
      </c>
      <c r="J58" s="10">
        <v>692</v>
      </c>
      <c r="K58" s="10">
        <v>35</v>
      </c>
      <c r="L58" s="10">
        <v>1673</v>
      </c>
      <c r="M58" s="10">
        <v>54</v>
      </c>
      <c r="N58" s="10">
        <v>9</v>
      </c>
      <c r="O58" s="10">
        <v>0</v>
      </c>
      <c r="P58" s="10">
        <v>5</v>
      </c>
      <c r="Q58" s="10">
        <v>1537</v>
      </c>
      <c r="R58" s="10">
        <f t="shared" si="7"/>
        <v>3278</v>
      </c>
      <c r="S58" s="24">
        <f t="shared" si="8"/>
        <v>0.2945705024311183</v>
      </c>
      <c r="T58" s="31">
        <v>3065</v>
      </c>
      <c r="U58" s="33"/>
      <c r="V58" s="22">
        <f t="shared" si="9"/>
        <v>1741</v>
      </c>
      <c r="W58" s="11">
        <v>32</v>
      </c>
      <c r="X58" s="11">
        <v>16</v>
      </c>
      <c r="Y58" s="23">
        <v>1550</v>
      </c>
      <c r="Z58" s="32">
        <f t="shared" si="4"/>
        <v>0.12322580645161291</v>
      </c>
      <c r="AA58" s="32">
        <f t="shared" si="5"/>
        <v>0.6162297128589264</v>
      </c>
      <c r="AB58" s="11" t="b">
        <f>B58='[1]Viec 12T-2016'!B59</f>
        <v>1</v>
      </c>
      <c r="AC58" s="31">
        <v>1515</v>
      </c>
      <c r="AD58" s="23">
        <f t="shared" si="6"/>
        <v>22</v>
      </c>
    </row>
    <row r="59" spans="1:30" s="11" customFormat="1" ht="19.5" customHeight="1">
      <c r="A59" s="12">
        <v>45</v>
      </c>
      <c r="B59" s="13" t="s">
        <v>92</v>
      </c>
      <c r="C59" s="10">
        <v>3226</v>
      </c>
      <c r="D59" s="10">
        <v>2552</v>
      </c>
      <c r="E59" s="10">
        <v>674</v>
      </c>
      <c r="F59" s="10">
        <v>9</v>
      </c>
      <c r="G59" s="10">
        <v>0</v>
      </c>
      <c r="H59" s="10">
        <v>3217</v>
      </c>
      <c r="I59" s="10">
        <v>1988</v>
      </c>
      <c r="J59" s="10">
        <v>303</v>
      </c>
      <c r="K59" s="10">
        <v>14</v>
      </c>
      <c r="L59" s="10">
        <v>1544</v>
      </c>
      <c r="M59" s="10">
        <v>81</v>
      </c>
      <c r="N59" s="10">
        <v>2</v>
      </c>
      <c r="O59" s="10">
        <v>0</v>
      </c>
      <c r="P59" s="10">
        <v>44</v>
      </c>
      <c r="Q59" s="10">
        <v>1229</v>
      </c>
      <c r="R59" s="10">
        <f t="shared" si="7"/>
        <v>2900</v>
      </c>
      <c r="S59" s="24">
        <f t="shared" si="8"/>
        <v>0.15945674044265593</v>
      </c>
      <c r="T59" s="31">
        <v>2552</v>
      </c>
      <c r="U59" s="33"/>
      <c r="V59" s="22">
        <f t="shared" si="9"/>
        <v>1671</v>
      </c>
      <c r="W59" s="11">
        <v>37</v>
      </c>
      <c r="X59" s="11">
        <v>33</v>
      </c>
      <c r="Y59" s="23">
        <v>1309</v>
      </c>
      <c r="Z59" s="32">
        <f t="shared" si="4"/>
        <v>0.2765469824293354</v>
      </c>
      <c r="AA59" s="32">
        <f t="shared" si="5"/>
        <v>0.6179670500466273</v>
      </c>
      <c r="AB59" s="11" t="b">
        <f>B59='[1]Viec 12T-2016'!B60</f>
        <v>1</v>
      </c>
      <c r="AC59" s="31">
        <v>1243</v>
      </c>
      <c r="AD59" s="23">
        <f t="shared" si="6"/>
        <v>-14</v>
      </c>
    </row>
    <row r="60" spans="1:30" s="11" customFormat="1" ht="19.5" customHeight="1">
      <c r="A60" s="14">
        <v>46</v>
      </c>
      <c r="B60" s="13" t="s">
        <v>93</v>
      </c>
      <c r="C60" s="10">
        <v>1199</v>
      </c>
      <c r="D60" s="10">
        <v>785</v>
      </c>
      <c r="E60" s="10">
        <v>414</v>
      </c>
      <c r="F60" s="10">
        <v>1</v>
      </c>
      <c r="G60" s="10">
        <v>0</v>
      </c>
      <c r="H60" s="10">
        <v>1198</v>
      </c>
      <c r="I60" s="10">
        <v>734</v>
      </c>
      <c r="J60" s="10">
        <v>229</v>
      </c>
      <c r="K60" s="10">
        <v>2</v>
      </c>
      <c r="L60" s="10">
        <v>492</v>
      </c>
      <c r="M60" s="10">
        <v>5</v>
      </c>
      <c r="N60" s="10">
        <v>0</v>
      </c>
      <c r="O60" s="10">
        <v>0</v>
      </c>
      <c r="P60" s="10">
        <v>6</v>
      </c>
      <c r="Q60" s="10">
        <v>464</v>
      </c>
      <c r="R60" s="10">
        <f t="shared" si="7"/>
        <v>967</v>
      </c>
      <c r="S60" s="24">
        <f t="shared" si="8"/>
        <v>0.31471389645776565</v>
      </c>
      <c r="T60" s="31">
        <v>785</v>
      </c>
      <c r="U60" s="33"/>
      <c r="V60" s="22">
        <f t="shared" si="9"/>
        <v>503</v>
      </c>
      <c r="W60" s="11">
        <v>54</v>
      </c>
      <c r="X60" s="11">
        <v>13</v>
      </c>
      <c r="Y60" s="23">
        <v>305</v>
      </c>
      <c r="Z60" s="32">
        <f t="shared" si="4"/>
        <v>0.6491803278688525</v>
      </c>
      <c r="AA60" s="32">
        <f t="shared" si="5"/>
        <v>0.6126878130217028</v>
      </c>
      <c r="AB60" s="11" t="b">
        <f>B60='[1]Viec 12T-2016'!B61</f>
        <v>1</v>
      </c>
      <c r="AC60" s="31">
        <v>480</v>
      </c>
      <c r="AD60" s="23">
        <f t="shared" si="6"/>
        <v>-16</v>
      </c>
    </row>
    <row r="61" spans="1:30" s="11" customFormat="1" ht="19.5" customHeight="1">
      <c r="A61" s="12">
        <v>47</v>
      </c>
      <c r="B61" s="13" t="s">
        <v>94</v>
      </c>
      <c r="C61" s="10">
        <v>3167</v>
      </c>
      <c r="D61" s="10">
        <v>2356</v>
      </c>
      <c r="E61" s="10">
        <v>811</v>
      </c>
      <c r="F61" s="10">
        <v>2</v>
      </c>
      <c r="G61" s="10">
        <v>0</v>
      </c>
      <c r="H61" s="10">
        <v>3165</v>
      </c>
      <c r="I61" s="10">
        <v>1850</v>
      </c>
      <c r="J61" s="10">
        <v>385</v>
      </c>
      <c r="K61" s="10">
        <v>8</v>
      </c>
      <c r="L61" s="10">
        <v>1396</v>
      </c>
      <c r="M61" s="10">
        <v>18</v>
      </c>
      <c r="N61" s="10">
        <v>5</v>
      </c>
      <c r="O61" s="10">
        <v>0</v>
      </c>
      <c r="P61" s="10">
        <v>38</v>
      </c>
      <c r="Q61" s="10">
        <v>1315</v>
      </c>
      <c r="R61" s="10">
        <f t="shared" si="7"/>
        <v>2772</v>
      </c>
      <c r="S61" s="24">
        <f t="shared" si="8"/>
        <v>0.21243243243243243</v>
      </c>
      <c r="T61" s="31">
        <v>2356</v>
      </c>
      <c r="U61" s="33"/>
      <c r="V61" s="22">
        <f t="shared" si="9"/>
        <v>1457</v>
      </c>
      <c r="W61" s="11">
        <v>39</v>
      </c>
      <c r="X61" s="11">
        <v>22</v>
      </c>
      <c r="Y61" s="23">
        <v>988</v>
      </c>
      <c r="Z61" s="32">
        <f t="shared" si="4"/>
        <v>0.47469635627530365</v>
      </c>
      <c r="AA61" s="32">
        <f t="shared" si="5"/>
        <v>0.584518167456556</v>
      </c>
      <c r="AB61" s="11" t="b">
        <f>B61='[1]Viec 12T-2016'!B62</f>
        <v>1</v>
      </c>
      <c r="AC61" s="31">
        <v>1368</v>
      </c>
      <c r="AD61" s="23">
        <f t="shared" si="6"/>
        <v>-53</v>
      </c>
    </row>
    <row r="62" spans="1:30" s="11" customFormat="1" ht="19.5" customHeight="1">
      <c r="A62" s="14">
        <v>48</v>
      </c>
      <c r="B62" s="13" t="s">
        <v>95</v>
      </c>
      <c r="C62" s="10">
        <v>3750</v>
      </c>
      <c r="D62" s="10">
        <v>3162</v>
      </c>
      <c r="E62" s="10">
        <v>588</v>
      </c>
      <c r="F62" s="10">
        <v>2</v>
      </c>
      <c r="G62" s="10">
        <v>0</v>
      </c>
      <c r="H62" s="10">
        <v>3748</v>
      </c>
      <c r="I62" s="10">
        <v>2292</v>
      </c>
      <c r="J62" s="10">
        <v>357</v>
      </c>
      <c r="K62" s="10">
        <v>11</v>
      </c>
      <c r="L62" s="10">
        <v>1889</v>
      </c>
      <c r="M62" s="10">
        <v>14</v>
      </c>
      <c r="N62" s="10">
        <v>20</v>
      </c>
      <c r="O62" s="10">
        <v>0</v>
      </c>
      <c r="P62" s="10">
        <v>1</v>
      </c>
      <c r="Q62" s="10">
        <v>1456</v>
      </c>
      <c r="R62" s="10">
        <f t="shared" si="7"/>
        <v>3380</v>
      </c>
      <c r="S62" s="24">
        <f t="shared" si="8"/>
        <v>0.16055846422338568</v>
      </c>
      <c r="T62" s="31">
        <v>3162</v>
      </c>
      <c r="U62" s="33"/>
      <c r="V62" s="22">
        <f t="shared" si="9"/>
        <v>1924</v>
      </c>
      <c r="W62" s="11">
        <v>35</v>
      </c>
      <c r="X62" s="11">
        <v>32</v>
      </c>
      <c r="Y62" s="23">
        <v>1703</v>
      </c>
      <c r="Z62" s="32">
        <f t="shared" si="4"/>
        <v>0.1297709923664122</v>
      </c>
      <c r="AA62" s="32">
        <f t="shared" si="5"/>
        <v>0.6115261472785486</v>
      </c>
      <c r="AB62" s="11" t="b">
        <f>B62='[1]Viec 12T-2016'!B63</f>
        <v>1</v>
      </c>
      <c r="AC62" s="31">
        <v>1459</v>
      </c>
      <c r="AD62" s="23">
        <f t="shared" si="6"/>
        <v>-3</v>
      </c>
    </row>
    <row r="63" spans="1:30" s="11" customFormat="1" ht="19.5" customHeight="1">
      <c r="A63" s="12">
        <v>49</v>
      </c>
      <c r="B63" s="13" t="s">
        <v>96</v>
      </c>
      <c r="C63" s="10">
        <v>3565</v>
      </c>
      <c r="D63" s="10">
        <v>2800</v>
      </c>
      <c r="E63" s="10">
        <v>765</v>
      </c>
      <c r="F63" s="10">
        <v>5</v>
      </c>
      <c r="G63" s="10">
        <v>0</v>
      </c>
      <c r="H63" s="10">
        <v>3560</v>
      </c>
      <c r="I63" s="10">
        <v>2415</v>
      </c>
      <c r="J63" s="10">
        <v>306</v>
      </c>
      <c r="K63" s="10">
        <v>0</v>
      </c>
      <c r="L63" s="10">
        <v>2073</v>
      </c>
      <c r="M63" s="10">
        <v>16</v>
      </c>
      <c r="N63" s="10">
        <v>8</v>
      </c>
      <c r="O63" s="10">
        <v>0</v>
      </c>
      <c r="P63" s="10">
        <v>12</v>
      </c>
      <c r="Q63" s="10">
        <v>1145</v>
      </c>
      <c r="R63" s="10">
        <f t="shared" si="7"/>
        <v>3254</v>
      </c>
      <c r="S63" s="24">
        <f t="shared" si="8"/>
        <v>0.1267080745341615</v>
      </c>
      <c r="T63" s="31">
        <v>2800</v>
      </c>
      <c r="U63" s="33"/>
      <c r="V63" s="22">
        <f t="shared" si="9"/>
        <v>2109</v>
      </c>
      <c r="W63" s="11">
        <v>36</v>
      </c>
      <c r="X63" s="11">
        <v>41</v>
      </c>
      <c r="Y63" s="23">
        <v>1646</v>
      </c>
      <c r="Z63" s="32">
        <f t="shared" si="4"/>
        <v>0.28128797083839613</v>
      </c>
      <c r="AA63" s="32">
        <f t="shared" si="5"/>
        <v>0.6783707865168539</v>
      </c>
      <c r="AB63" s="11" t="b">
        <f>B63='[1]Viec 12T-2016'!B64</f>
        <v>1</v>
      </c>
      <c r="AC63" s="31">
        <v>1154</v>
      </c>
      <c r="AD63" s="23">
        <f t="shared" si="6"/>
        <v>-9</v>
      </c>
    </row>
    <row r="64" spans="1:30" s="11" customFormat="1" ht="19.5" customHeight="1">
      <c r="A64" s="14">
        <v>50</v>
      </c>
      <c r="B64" s="13" t="s">
        <v>97</v>
      </c>
      <c r="C64" s="10">
        <v>970</v>
      </c>
      <c r="D64" s="10">
        <v>617</v>
      </c>
      <c r="E64" s="10">
        <v>353</v>
      </c>
      <c r="F64" s="10">
        <v>3</v>
      </c>
      <c r="G64" s="10">
        <v>0</v>
      </c>
      <c r="H64" s="10">
        <v>967</v>
      </c>
      <c r="I64" s="10">
        <v>629</v>
      </c>
      <c r="J64" s="10">
        <v>131</v>
      </c>
      <c r="K64" s="10">
        <v>2</v>
      </c>
      <c r="L64" s="10">
        <v>475</v>
      </c>
      <c r="M64" s="10">
        <v>10</v>
      </c>
      <c r="N64" s="10">
        <v>0</v>
      </c>
      <c r="O64" s="10">
        <v>0</v>
      </c>
      <c r="P64" s="10">
        <v>11</v>
      </c>
      <c r="Q64" s="10">
        <v>338</v>
      </c>
      <c r="R64" s="10">
        <f t="shared" si="7"/>
        <v>834</v>
      </c>
      <c r="S64" s="24">
        <f t="shared" si="8"/>
        <v>0.21144674085850557</v>
      </c>
      <c r="T64" s="31">
        <v>617</v>
      </c>
      <c r="U64" s="33"/>
      <c r="V64" s="22">
        <f t="shared" si="9"/>
        <v>496</v>
      </c>
      <c r="W64" s="11">
        <v>58</v>
      </c>
      <c r="X64" s="11">
        <v>23</v>
      </c>
      <c r="Y64" s="23">
        <v>280</v>
      </c>
      <c r="Z64" s="32">
        <f t="shared" si="4"/>
        <v>0.7714285714285715</v>
      </c>
      <c r="AA64" s="32">
        <f t="shared" si="5"/>
        <v>0.6504653567735263</v>
      </c>
      <c r="AB64" s="11" t="b">
        <f>B64='[1]Viec 12T-2016'!B65</f>
        <v>1</v>
      </c>
      <c r="AC64" s="31">
        <v>337</v>
      </c>
      <c r="AD64" s="23">
        <f t="shared" si="6"/>
        <v>1</v>
      </c>
    </row>
    <row r="65" spans="1:30" s="11" customFormat="1" ht="19.5" customHeight="1">
      <c r="A65" s="12">
        <v>51</v>
      </c>
      <c r="B65" s="13" t="s">
        <v>98</v>
      </c>
      <c r="C65" s="10">
        <v>5798</v>
      </c>
      <c r="D65" s="10">
        <v>4840</v>
      </c>
      <c r="E65" s="10">
        <v>958</v>
      </c>
      <c r="F65" s="10">
        <v>13</v>
      </c>
      <c r="G65" s="10">
        <v>0</v>
      </c>
      <c r="H65" s="10">
        <v>5785</v>
      </c>
      <c r="I65" s="10">
        <v>4245</v>
      </c>
      <c r="J65" s="10">
        <v>475</v>
      </c>
      <c r="K65" s="10">
        <v>11</v>
      </c>
      <c r="L65" s="10">
        <v>3618</v>
      </c>
      <c r="M65" s="10">
        <v>97</v>
      </c>
      <c r="N65" s="10">
        <v>16</v>
      </c>
      <c r="O65" s="10">
        <v>0</v>
      </c>
      <c r="P65" s="10">
        <v>28</v>
      </c>
      <c r="Q65" s="10">
        <v>1540</v>
      </c>
      <c r="R65" s="10">
        <f t="shared" si="7"/>
        <v>5299</v>
      </c>
      <c r="S65" s="24">
        <f t="shared" si="8"/>
        <v>0.11448763250883393</v>
      </c>
      <c r="T65" s="31">
        <v>4840</v>
      </c>
      <c r="U65" s="33"/>
      <c r="V65" s="22">
        <f t="shared" si="9"/>
        <v>3759</v>
      </c>
      <c r="W65" s="11">
        <v>25</v>
      </c>
      <c r="X65" s="11">
        <v>45</v>
      </c>
      <c r="Y65" s="23">
        <v>3287</v>
      </c>
      <c r="Z65" s="32">
        <f t="shared" si="4"/>
        <v>0.14359598418010344</v>
      </c>
      <c r="AA65" s="32">
        <f t="shared" si="5"/>
        <v>0.7337942955920485</v>
      </c>
      <c r="AB65" s="11" t="b">
        <f>B65='[1]Viec 12T-2016'!B66</f>
        <v>1</v>
      </c>
      <c r="AC65" s="31">
        <v>1553</v>
      </c>
      <c r="AD65" s="23">
        <f t="shared" si="6"/>
        <v>-13</v>
      </c>
    </row>
    <row r="66" spans="1:30" s="11" customFormat="1" ht="19.5" customHeight="1">
      <c r="A66" s="14">
        <v>52</v>
      </c>
      <c r="B66" s="13" t="s">
        <v>99</v>
      </c>
      <c r="C66" s="10">
        <v>2121</v>
      </c>
      <c r="D66" s="10">
        <v>1499</v>
      </c>
      <c r="E66" s="10">
        <v>622</v>
      </c>
      <c r="F66" s="10">
        <v>3</v>
      </c>
      <c r="G66" s="10">
        <v>0</v>
      </c>
      <c r="H66" s="10">
        <v>2118</v>
      </c>
      <c r="I66" s="10">
        <v>1345</v>
      </c>
      <c r="J66" s="10">
        <v>434</v>
      </c>
      <c r="K66" s="10">
        <v>5</v>
      </c>
      <c r="L66" s="10">
        <v>832</v>
      </c>
      <c r="M66" s="10">
        <v>45</v>
      </c>
      <c r="N66" s="10">
        <v>7</v>
      </c>
      <c r="O66" s="10">
        <v>0</v>
      </c>
      <c r="P66" s="10">
        <v>22</v>
      </c>
      <c r="Q66" s="10">
        <v>773</v>
      </c>
      <c r="R66" s="10">
        <f t="shared" si="7"/>
        <v>1679</v>
      </c>
      <c r="S66" s="24">
        <f t="shared" si="8"/>
        <v>0.32639405204460964</v>
      </c>
      <c r="T66" s="31">
        <v>1499</v>
      </c>
      <c r="U66" s="33"/>
      <c r="V66" s="22">
        <f t="shared" si="9"/>
        <v>906</v>
      </c>
      <c r="W66" s="11">
        <v>48</v>
      </c>
      <c r="X66" s="11">
        <v>10</v>
      </c>
      <c r="Y66" s="23">
        <v>710</v>
      </c>
      <c r="Z66" s="32">
        <f t="shared" si="4"/>
        <v>0.27605633802816903</v>
      </c>
      <c r="AA66" s="32">
        <f t="shared" si="5"/>
        <v>0.6350330500472143</v>
      </c>
      <c r="AB66" s="11" t="b">
        <f>B66='[1]Viec 12T-2016'!B67</f>
        <v>1</v>
      </c>
      <c r="AC66" s="31">
        <v>789</v>
      </c>
      <c r="AD66" s="23">
        <f t="shared" si="6"/>
        <v>-16</v>
      </c>
    </row>
    <row r="67" spans="1:30" s="11" customFormat="1" ht="19.5" customHeight="1">
      <c r="A67" s="12">
        <v>53</v>
      </c>
      <c r="B67" s="13" t="s">
        <v>100</v>
      </c>
      <c r="C67" s="10">
        <v>15813</v>
      </c>
      <c r="D67" s="10">
        <v>14454</v>
      </c>
      <c r="E67" s="10">
        <v>1359</v>
      </c>
      <c r="F67" s="10">
        <v>15</v>
      </c>
      <c r="G67" s="10">
        <v>0</v>
      </c>
      <c r="H67" s="10">
        <v>15798</v>
      </c>
      <c r="I67" s="10">
        <v>9384</v>
      </c>
      <c r="J67" s="10">
        <v>418</v>
      </c>
      <c r="K67" s="10">
        <v>24</v>
      </c>
      <c r="L67" s="10">
        <v>8708</v>
      </c>
      <c r="M67" s="10">
        <v>142</v>
      </c>
      <c r="N67" s="10">
        <v>28</v>
      </c>
      <c r="O67" s="10">
        <v>0</v>
      </c>
      <c r="P67" s="10">
        <v>64</v>
      </c>
      <c r="Q67" s="10">
        <v>6414</v>
      </c>
      <c r="R67" s="10">
        <f t="shared" si="7"/>
        <v>15356</v>
      </c>
      <c r="S67" s="24">
        <f t="shared" si="8"/>
        <v>0.04710144927536232</v>
      </c>
      <c r="T67" s="31">
        <v>14454</v>
      </c>
      <c r="U67" s="33"/>
      <c r="V67" s="22">
        <f t="shared" si="9"/>
        <v>8942</v>
      </c>
      <c r="W67" s="11">
        <v>3</v>
      </c>
      <c r="X67" s="11">
        <v>62</v>
      </c>
      <c r="Y67" s="23">
        <v>7678</v>
      </c>
      <c r="Z67" s="32">
        <f t="shared" si="4"/>
        <v>0.16462620474081793</v>
      </c>
      <c r="AA67" s="32">
        <f t="shared" si="5"/>
        <v>0.5939992404101785</v>
      </c>
      <c r="AB67" s="11" t="b">
        <f>B67='[1]Viec 12T-2016'!B68</f>
        <v>1</v>
      </c>
      <c r="AC67" s="31">
        <v>6776</v>
      </c>
      <c r="AD67" s="23">
        <f t="shared" si="6"/>
        <v>-362</v>
      </c>
    </row>
    <row r="68" spans="1:30" s="11" customFormat="1" ht="19.5" customHeight="1">
      <c r="A68" s="14">
        <v>54</v>
      </c>
      <c r="B68" s="13" t="s">
        <v>101</v>
      </c>
      <c r="C68" s="10">
        <v>11612</v>
      </c>
      <c r="D68" s="10">
        <v>10554</v>
      </c>
      <c r="E68" s="10">
        <v>1058</v>
      </c>
      <c r="F68" s="10">
        <v>9</v>
      </c>
      <c r="G68" s="10">
        <v>0</v>
      </c>
      <c r="H68" s="10">
        <v>11603</v>
      </c>
      <c r="I68" s="10">
        <v>6414</v>
      </c>
      <c r="J68" s="10">
        <v>273</v>
      </c>
      <c r="K68" s="10">
        <v>8</v>
      </c>
      <c r="L68" s="10">
        <v>5764</v>
      </c>
      <c r="M68" s="10">
        <v>275</v>
      </c>
      <c r="N68" s="10">
        <v>38</v>
      </c>
      <c r="O68" s="10">
        <v>0</v>
      </c>
      <c r="P68" s="10">
        <v>56</v>
      </c>
      <c r="Q68" s="10">
        <v>5189</v>
      </c>
      <c r="R68" s="10">
        <f t="shared" si="7"/>
        <v>11322</v>
      </c>
      <c r="S68" s="24">
        <f t="shared" si="8"/>
        <v>0.0438104147178048</v>
      </c>
      <c r="T68" s="31">
        <v>10554</v>
      </c>
      <c r="U68" s="33"/>
      <c r="V68" s="22">
        <f t="shared" si="9"/>
        <v>6133</v>
      </c>
      <c r="W68" s="11">
        <v>6</v>
      </c>
      <c r="X68" s="11">
        <v>63</v>
      </c>
      <c r="Y68" s="23">
        <v>5343</v>
      </c>
      <c r="Z68" s="32">
        <f t="shared" si="4"/>
        <v>0.1478570091708778</v>
      </c>
      <c r="AA68" s="32">
        <f t="shared" si="5"/>
        <v>0.5527880720503318</v>
      </c>
      <c r="AB68" s="11" t="b">
        <f>B68='[1]Viec 12T-2016'!B69</f>
        <v>1</v>
      </c>
      <c r="AC68" s="31">
        <v>5211</v>
      </c>
      <c r="AD68" s="23">
        <f t="shared" si="6"/>
        <v>-22</v>
      </c>
    </row>
    <row r="69" spans="1:30" s="11" customFormat="1" ht="19.5" customHeight="1">
      <c r="A69" s="12">
        <v>55</v>
      </c>
      <c r="B69" s="13" t="s">
        <v>102</v>
      </c>
      <c r="C69" s="10">
        <v>2576</v>
      </c>
      <c r="D69" s="10">
        <v>1923</v>
      </c>
      <c r="E69" s="10">
        <v>653</v>
      </c>
      <c r="F69" s="10">
        <v>10</v>
      </c>
      <c r="G69" s="10">
        <v>0</v>
      </c>
      <c r="H69" s="10">
        <v>2566</v>
      </c>
      <c r="I69" s="10">
        <v>1885</v>
      </c>
      <c r="J69" s="10">
        <v>225</v>
      </c>
      <c r="K69" s="10">
        <v>4</v>
      </c>
      <c r="L69" s="10">
        <v>1554</v>
      </c>
      <c r="M69" s="10">
        <v>85</v>
      </c>
      <c r="N69" s="10">
        <v>1</v>
      </c>
      <c r="O69" s="10">
        <v>0</v>
      </c>
      <c r="P69" s="10">
        <v>16</v>
      </c>
      <c r="Q69" s="10">
        <v>681</v>
      </c>
      <c r="R69" s="10">
        <f t="shared" si="7"/>
        <v>2337</v>
      </c>
      <c r="S69" s="24">
        <f t="shared" si="8"/>
        <v>0.12148541114058356</v>
      </c>
      <c r="T69" s="31">
        <v>1923</v>
      </c>
      <c r="U69" s="33"/>
      <c r="V69" s="22">
        <f t="shared" si="9"/>
        <v>1656</v>
      </c>
      <c r="W69" s="11">
        <v>44</v>
      </c>
      <c r="X69" s="11">
        <v>43</v>
      </c>
      <c r="Y69" s="23">
        <v>1233</v>
      </c>
      <c r="Z69" s="32">
        <f t="shared" si="4"/>
        <v>0.34306569343065696</v>
      </c>
      <c r="AA69" s="32">
        <f t="shared" si="5"/>
        <v>0.7346063912704599</v>
      </c>
      <c r="AB69" s="11" t="b">
        <f>B69='[1]Viec 12T-2016'!B70</f>
        <v>1</v>
      </c>
      <c r="AC69" s="31">
        <v>690</v>
      </c>
      <c r="AD69" s="23">
        <f t="shared" si="6"/>
        <v>-9</v>
      </c>
    </row>
    <row r="70" spans="1:30" s="11" customFormat="1" ht="19.5" customHeight="1">
      <c r="A70" s="14">
        <v>56</v>
      </c>
      <c r="B70" s="13" t="s">
        <v>103</v>
      </c>
      <c r="C70" s="10">
        <v>2141</v>
      </c>
      <c r="D70" s="10">
        <v>1432</v>
      </c>
      <c r="E70" s="10">
        <v>709</v>
      </c>
      <c r="F70" s="10">
        <v>2</v>
      </c>
      <c r="G70" s="10">
        <v>0</v>
      </c>
      <c r="H70" s="10">
        <v>2139</v>
      </c>
      <c r="I70" s="10">
        <v>1097</v>
      </c>
      <c r="J70" s="10">
        <v>448</v>
      </c>
      <c r="K70" s="10">
        <v>6</v>
      </c>
      <c r="L70" s="10">
        <v>548</v>
      </c>
      <c r="M70" s="10">
        <v>54</v>
      </c>
      <c r="N70" s="10">
        <v>0</v>
      </c>
      <c r="O70" s="10">
        <v>0</v>
      </c>
      <c r="P70" s="10">
        <v>41</v>
      </c>
      <c r="Q70" s="10">
        <v>1042</v>
      </c>
      <c r="R70" s="10">
        <f t="shared" si="7"/>
        <v>1685</v>
      </c>
      <c r="S70" s="24">
        <f t="shared" si="8"/>
        <v>0.41385597082953507</v>
      </c>
      <c r="T70" s="31">
        <v>1432</v>
      </c>
      <c r="U70" s="33"/>
      <c r="V70" s="22">
        <f t="shared" si="9"/>
        <v>643</v>
      </c>
      <c r="W70" s="11">
        <v>47</v>
      </c>
      <c r="X70" s="11">
        <v>3</v>
      </c>
      <c r="Y70" s="23">
        <v>344</v>
      </c>
      <c r="Z70" s="32">
        <f t="shared" si="4"/>
        <v>0.8691860465116279</v>
      </c>
      <c r="AA70" s="32">
        <f t="shared" si="5"/>
        <v>0.5128564749883123</v>
      </c>
      <c r="AB70" s="11" t="b">
        <f>B70='[1]Viec 12T-2016'!B71</f>
        <v>1</v>
      </c>
      <c r="AC70" s="31">
        <v>1088</v>
      </c>
      <c r="AD70" s="23">
        <f t="shared" si="6"/>
        <v>-46</v>
      </c>
    </row>
    <row r="71" spans="1:30" s="11" customFormat="1" ht="19.5" customHeight="1">
      <c r="A71" s="12">
        <v>57</v>
      </c>
      <c r="B71" s="13" t="s">
        <v>104</v>
      </c>
      <c r="C71" s="10">
        <v>3226</v>
      </c>
      <c r="D71" s="10">
        <v>2692</v>
      </c>
      <c r="E71" s="10">
        <v>534</v>
      </c>
      <c r="F71" s="10">
        <v>4</v>
      </c>
      <c r="G71" s="10">
        <v>0</v>
      </c>
      <c r="H71" s="10">
        <v>3222</v>
      </c>
      <c r="I71" s="10">
        <v>1382</v>
      </c>
      <c r="J71" s="10">
        <v>237</v>
      </c>
      <c r="K71" s="10">
        <v>24</v>
      </c>
      <c r="L71" s="10">
        <v>1072</v>
      </c>
      <c r="M71" s="10">
        <v>4</v>
      </c>
      <c r="N71" s="10">
        <v>12</v>
      </c>
      <c r="O71" s="10">
        <v>0</v>
      </c>
      <c r="P71" s="10">
        <v>33</v>
      </c>
      <c r="Q71" s="10">
        <v>1840</v>
      </c>
      <c r="R71" s="10">
        <f t="shared" si="7"/>
        <v>2961</v>
      </c>
      <c r="S71" s="24">
        <f t="shared" si="8"/>
        <v>0.18885672937771347</v>
      </c>
      <c r="T71" s="31">
        <v>2692</v>
      </c>
      <c r="U71" s="33"/>
      <c r="V71" s="22">
        <f t="shared" si="9"/>
        <v>1121</v>
      </c>
      <c r="W71" s="11">
        <v>38</v>
      </c>
      <c r="X71" s="11">
        <v>25</v>
      </c>
      <c r="Y71" s="23">
        <v>797</v>
      </c>
      <c r="Z71" s="32">
        <f t="shared" si="4"/>
        <v>0.4065244667503137</v>
      </c>
      <c r="AA71" s="32">
        <f t="shared" si="5"/>
        <v>0.42892613283674735</v>
      </c>
      <c r="AB71" s="11" t="b">
        <f>B71='[1]Viec 12T-2016'!B72</f>
        <v>1</v>
      </c>
      <c r="AC71" s="31">
        <v>1895</v>
      </c>
      <c r="AD71" s="23">
        <f t="shared" si="6"/>
        <v>-55</v>
      </c>
    </row>
    <row r="72" spans="1:30" s="11" customFormat="1" ht="19.5" customHeight="1">
      <c r="A72" s="14">
        <v>58</v>
      </c>
      <c r="B72" s="13" t="s">
        <v>105</v>
      </c>
      <c r="C72" s="10">
        <v>4464</v>
      </c>
      <c r="D72" s="10">
        <v>3714</v>
      </c>
      <c r="E72" s="10">
        <v>750</v>
      </c>
      <c r="F72" s="10">
        <v>4</v>
      </c>
      <c r="G72" s="10">
        <v>0</v>
      </c>
      <c r="H72" s="10">
        <v>4460</v>
      </c>
      <c r="I72" s="10">
        <v>1603</v>
      </c>
      <c r="J72" s="10">
        <v>271</v>
      </c>
      <c r="K72" s="10">
        <v>8</v>
      </c>
      <c r="L72" s="10">
        <v>1258</v>
      </c>
      <c r="M72" s="10">
        <v>37</v>
      </c>
      <c r="N72" s="10">
        <v>7</v>
      </c>
      <c r="O72" s="10">
        <v>1</v>
      </c>
      <c r="P72" s="10">
        <v>21</v>
      </c>
      <c r="Q72" s="10">
        <v>2857</v>
      </c>
      <c r="R72" s="10">
        <f t="shared" si="7"/>
        <v>4181</v>
      </c>
      <c r="S72" s="24">
        <f t="shared" si="8"/>
        <v>0.17404865876481598</v>
      </c>
      <c r="T72" s="31">
        <v>3714</v>
      </c>
      <c r="U72" s="33"/>
      <c r="V72" s="22">
        <f t="shared" si="9"/>
        <v>1324</v>
      </c>
      <c r="W72" s="11">
        <v>30</v>
      </c>
      <c r="X72" s="11">
        <v>30</v>
      </c>
      <c r="Y72" s="23">
        <v>828</v>
      </c>
      <c r="Z72" s="32">
        <f t="shared" si="4"/>
        <v>0.5990338164251208</v>
      </c>
      <c r="AA72" s="32">
        <f t="shared" si="5"/>
        <v>0.3594170403587444</v>
      </c>
      <c r="AB72" s="11" t="b">
        <f>B72='[1]Viec 12T-2016'!B73</f>
        <v>1</v>
      </c>
      <c r="AC72" s="31">
        <v>2886</v>
      </c>
      <c r="AD72" s="23">
        <f t="shared" si="6"/>
        <v>-29</v>
      </c>
    </row>
    <row r="73" spans="1:30" s="11" customFormat="1" ht="19.5" customHeight="1">
      <c r="A73" s="12">
        <v>59</v>
      </c>
      <c r="B73" s="13" t="s">
        <v>106</v>
      </c>
      <c r="C73" s="10">
        <v>6411</v>
      </c>
      <c r="D73" s="10">
        <v>5032</v>
      </c>
      <c r="E73" s="10">
        <v>1379</v>
      </c>
      <c r="F73" s="10">
        <v>4</v>
      </c>
      <c r="G73" s="10">
        <v>0</v>
      </c>
      <c r="H73" s="10">
        <v>6407</v>
      </c>
      <c r="I73" s="10">
        <v>3541</v>
      </c>
      <c r="J73" s="10">
        <v>638</v>
      </c>
      <c r="K73" s="10">
        <v>5</v>
      </c>
      <c r="L73" s="10">
        <v>2736</v>
      </c>
      <c r="M73" s="10">
        <v>133</v>
      </c>
      <c r="N73" s="10">
        <v>6</v>
      </c>
      <c r="O73" s="10">
        <v>0</v>
      </c>
      <c r="P73" s="10">
        <v>23</v>
      </c>
      <c r="Q73" s="10">
        <v>2866</v>
      </c>
      <c r="R73" s="10">
        <f t="shared" si="7"/>
        <v>5764</v>
      </c>
      <c r="S73" s="24">
        <f t="shared" si="8"/>
        <v>0.1815871222818413</v>
      </c>
      <c r="T73" s="31">
        <v>5032</v>
      </c>
      <c r="U73" s="33"/>
      <c r="V73" s="22">
        <f t="shared" si="9"/>
        <v>2898</v>
      </c>
      <c r="W73" s="11">
        <v>20</v>
      </c>
      <c r="X73" s="11">
        <v>28</v>
      </c>
      <c r="Y73" s="23">
        <v>2115</v>
      </c>
      <c r="Z73" s="32">
        <f t="shared" si="4"/>
        <v>0.3702127659574468</v>
      </c>
      <c r="AA73" s="32">
        <f t="shared" si="5"/>
        <v>0.5526767597939753</v>
      </c>
      <c r="AB73" s="11" t="b">
        <f>B73='[1]Viec 12T-2016'!B74</f>
        <v>1</v>
      </c>
      <c r="AC73" s="31">
        <v>2917</v>
      </c>
      <c r="AD73" s="23">
        <f t="shared" si="6"/>
        <v>-51</v>
      </c>
    </row>
    <row r="74" spans="1:30" s="11" customFormat="1" ht="19.5" customHeight="1">
      <c r="A74" s="14">
        <v>60</v>
      </c>
      <c r="B74" s="13" t="s">
        <v>107</v>
      </c>
      <c r="C74" s="10">
        <v>7215</v>
      </c>
      <c r="D74" s="10">
        <v>6334</v>
      </c>
      <c r="E74" s="10">
        <v>881</v>
      </c>
      <c r="F74" s="10">
        <v>3</v>
      </c>
      <c r="G74" s="10">
        <v>0</v>
      </c>
      <c r="H74" s="10">
        <v>7212</v>
      </c>
      <c r="I74" s="10">
        <v>4361</v>
      </c>
      <c r="J74" s="10">
        <v>407</v>
      </c>
      <c r="K74" s="10">
        <v>21</v>
      </c>
      <c r="L74" s="10">
        <v>3747</v>
      </c>
      <c r="M74" s="10">
        <v>86</v>
      </c>
      <c r="N74" s="10">
        <v>5</v>
      </c>
      <c r="O74" s="10">
        <v>0</v>
      </c>
      <c r="P74" s="10">
        <v>95</v>
      </c>
      <c r="Q74" s="10">
        <v>2851</v>
      </c>
      <c r="R74" s="10">
        <f t="shared" si="7"/>
        <v>6784</v>
      </c>
      <c r="S74" s="24">
        <f t="shared" si="8"/>
        <v>0.09814262783765192</v>
      </c>
      <c r="T74" s="31">
        <v>6334</v>
      </c>
      <c r="U74" s="33"/>
      <c r="V74" s="22">
        <f t="shared" si="9"/>
        <v>3933</v>
      </c>
      <c r="W74" s="11">
        <v>14</v>
      </c>
      <c r="X74" s="11">
        <v>53</v>
      </c>
      <c r="Y74" s="23">
        <v>3174</v>
      </c>
      <c r="Z74" s="32">
        <f t="shared" si="4"/>
        <v>0.2391304347826087</v>
      </c>
      <c r="AA74" s="32">
        <f t="shared" si="5"/>
        <v>0.6046866333887965</v>
      </c>
      <c r="AB74" s="11" t="b">
        <f>B74='[1]Viec 12T-2016'!B75</f>
        <v>1</v>
      </c>
      <c r="AC74" s="31">
        <v>3160</v>
      </c>
      <c r="AD74" s="23">
        <f t="shared" si="6"/>
        <v>-309</v>
      </c>
    </row>
    <row r="75" spans="1:30" s="11" customFormat="1" ht="19.5" customHeight="1">
      <c r="A75" s="12">
        <v>61</v>
      </c>
      <c r="B75" s="13" t="s">
        <v>108</v>
      </c>
      <c r="C75" s="10">
        <v>6583</v>
      </c>
      <c r="D75" s="10">
        <v>5702</v>
      </c>
      <c r="E75" s="10">
        <v>881</v>
      </c>
      <c r="F75" s="10">
        <v>10</v>
      </c>
      <c r="G75" s="10">
        <v>0</v>
      </c>
      <c r="H75" s="10">
        <v>6573</v>
      </c>
      <c r="I75" s="10">
        <v>4201</v>
      </c>
      <c r="J75" s="10">
        <v>242</v>
      </c>
      <c r="K75" s="10">
        <v>7</v>
      </c>
      <c r="L75" s="10">
        <v>3657</v>
      </c>
      <c r="M75" s="10">
        <v>250</v>
      </c>
      <c r="N75" s="10">
        <v>15</v>
      </c>
      <c r="O75" s="10">
        <v>0</v>
      </c>
      <c r="P75" s="10">
        <v>30</v>
      </c>
      <c r="Q75" s="10">
        <v>2372</v>
      </c>
      <c r="R75" s="10">
        <f t="shared" si="7"/>
        <v>6324</v>
      </c>
      <c r="S75" s="24">
        <f t="shared" si="8"/>
        <v>0.05927160199952392</v>
      </c>
      <c r="T75" s="31">
        <v>5702</v>
      </c>
      <c r="U75" s="33"/>
      <c r="V75" s="22">
        <f t="shared" si="9"/>
        <v>3952</v>
      </c>
      <c r="W75" s="11">
        <v>18</v>
      </c>
      <c r="X75" s="11">
        <v>59</v>
      </c>
      <c r="Y75" s="23">
        <v>2900</v>
      </c>
      <c r="Z75" s="32">
        <f t="shared" si="4"/>
        <v>0.3627586206896552</v>
      </c>
      <c r="AA75" s="32">
        <f t="shared" si="5"/>
        <v>0.6391297733150768</v>
      </c>
      <c r="AB75" s="11" t="b">
        <f>B75='[1]Viec 12T-2016'!B76</f>
        <v>1</v>
      </c>
      <c r="AC75" s="31">
        <v>2802</v>
      </c>
      <c r="AD75" s="23">
        <f t="shared" si="6"/>
        <v>-430</v>
      </c>
    </row>
    <row r="76" spans="1:30" s="11" customFormat="1" ht="19.5" customHeight="1">
      <c r="A76" s="14">
        <v>62</v>
      </c>
      <c r="B76" s="13" t="s">
        <v>109</v>
      </c>
      <c r="C76" s="10">
        <v>2840</v>
      </c>
      <c r="D76" s="10">
        <v>2024</v>
      </c>
      <c r="E76" s="10">
        <v>816</v>
      </c>
      <c r="F76" s="10">
        <v>15</v>
      </c>
      <c r="G76" s="10">
        <v>4</v>
      </c>
      <c r="H76" s="10">
        <v>2825</v>
      </c>
      <c r="I76" s="10">
        <v>1644</v>
      </c>
      <c r="J76" s="10">
        <v>618</v>
      </c>
      <c r="K76" s="10">
        <v>9</v>
      </c>
      <c r="L76" s="10">
        <v>969</v>
      </c>
      <c r="M76" s="10">
        <v>33</v>
      </c>
      <c r="N76" s="10">
        <v>4</v>
      </c>
      <c r="O76" s="10">
        <v>0</v>
      </c>
      <c r="P76" s="10">
        <v>11</v>
      </c>
      <c r="Q76" s="10">
        <v>1181</v>
      </c>
      <c r="R76" s="10">
        <f t="shared" si="7"/>
        <v>2198</v>
      </c>
      <c r="S76" s="24">
        <f t="shared" si="8"/>
        <v>0.3813868613138686</v>
      </c>
      <c r="T76" s="31">
        <v>2024</v>
      </c>
      <c r="U76" s="33"/>
      <c r="V76" s="22">
        <f t="shared" si="9"/>
        <v>1017</v>
      </c>
      <c r="W76" s="11">
        <v>40</v>
      </c>
      <c r="X76" s="11">
        <v>6</v>
      </c>
      <c r="Y76" s="23">
        <v>836</v>
      </c>
      <c r="Z76" s="32">
        <f t="shared" si="4"/>
        <v>0.21650717703349281</v>
      </c>
      <c r="AA76" s="32">
        <f t="shared" si="5"/>
        <v>0.5819469026548673</v>
      </c>
      <c r="AB76" s="11" t="b">
        <f>B76='[1]Viec 12T-2016'!B77</f>
        <v>1</v>
      </c>
      <c r="AC76" s="31">
        <v>1188</v>
      </c>
      <c r="AD76" s="23">
        <f t="shared" si="6"/>
        <v>-7</v>
      </c>
    </row>
    <row r="77" spans="1:30" s="11" customFormat="1" ht="19.5" customHeight="1">
      <c r="A77" s="12">
        <v>63</v>
      </c>
      <c r="B77" s="13" t="s">
        <v>110</v>
      </c>
      <c r="C77" s="10">
        <v>1794</v>
      </c>
      <c r="D77" s="10">
        <v>1293</v>
      </c>
      <c r="E77" s="10">
        <v>501</v>
      </c>
      <c r="F77" s="10">
        <v>7</v>
      </c>
      <c r="G77" s="10">
        <v>0</v>
      </c>
      <c r="H77" s="10">
        <v>1787</v>
      </c>
      <c r="I77" s="10">
        <v>774</v>
      </c>
      <c r="J77" s="10">
        <v>254</v>
      </c>
      <c r="K77" s="10">
        <v>4</v>
      </c>
      <c r="L77" s="10">
        <v>503</v>
      </c>
      <c r="M77" s="10">
        <v>11</v>
      </c>
      <c r="N77" s="10">
        <v>2</v>
      </c>
      <c r="O77" s="10">
        <v>0</v>
      </c>
      <c r="P77" s="10">
        <v>0</v>
      </c>
      <c r="Q77" s="10">
        <v>1013</v>
      </c>
      <c r="R77" s="10">
        <f t="shared" si="7"/>
        <v>1529</v>
      </c>
      <c r="S77" s="24">
        <f t="shared" si="8"/>
        <v>0.3333333333333333</v>
      </c>
      <c r="T77" s="31">
        <v>1293</v>
      </c>
      <c r="U77" s="33"/>
      <c r="V77" s="22">
        <f t="shared" si="9"/>
        <v>516</v>
      </c>
      <c r="W77" s="11">
        <v>51</v>
      </c>
      <c r="X77" s="11">
        <v>8</v>
      </c>
      <c r="Y77" s="23">
        <v>259</v>
      </c>
      <c r="Z77" s="32">
        <f t="shared" si="4"/>
        <v>0.9922779922779923</v>
      </c>
      <c r="AA77" s="32">
        <f t="shared" si="5"/>
        <v>0.4331281477336318</v>
      </c>
      <c r="AB77" s="11" t="b">
        <f>B77='[1]Viec 12T-2016'!B78</f>
        <v>1</v>
      </c>
      <c r="AC77" s="31">
        <v>1034</v>
      </c>
      <c r="AD77" s="23">
        <f t="shared" si="6"/>
        <v>-21</v>
      </c>
    </row>
    <row r="78" spans="2:19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53" t="s">
        <v>118</v>
      </c>
      <c r="P78" s="53"/>
      <c r="Q78" s="53"/>
      <c r="R78" s="53"/>
      <c r="S78" s="53"/>
    </row>
    <row r="79" spans="2:19" ht="15.75" customHeight="1">
      <c r="B79" s="19"/>
      <c r="C79" s="38" t="s">
        <v>38</v>
      </c>
      <c r="D79" s="38"/>
      <c r="E79" s="38"/>
      <c r="F79" s="18"/>
      <c r="G79" s="18"/>
      <c r="H79" s="19"/>
      <c r="I79" s="19"/>
      <c r="J79" s="19"/>
      <c r="K79" s="19"/>
      <c r="L79" s="19"/>
      <c r="M79" s="19"/>
      <c r="N79" s="37" t="s">
        <v>119</v>
      </c>
      <c r="O79" s="37"/>
      <c r="P79" s="37"/>
      <c r="Q79" s="37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7"/>
      <c r="O80" s="37"/>
      <c r="P80" s="37"/>
      <c r="Q80" s="37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38" t="s">
        <v>121</v>
      </c>
      <c r="D86" s="38"/>
      <c r="E86" s="38"/>
      <c r="F86" s="18"/>
      <c r="G86" s="18"/>
      <c r="H86" s="19"/>
      <c r="I86" s="19"/>
      <c r="J86" s="19"/>
      <c r="K86" s="19"/>
      <c r="L86" s="19"/>
      <c r="M86" s="19"/>
      <c r="N86" s="37" t="s">
        <v>120</v>
      </c>
      <c r="O86" s="37"/>
      <c r="P86" s="37"/>
      <c r="Q86" s="37"/>
      <c r="R86" s="19"/>
      <c r="S86" s="19"/>
    </row>
    <row r="87" ht="12.75">
      <c r="B87" s="17"/>
    </row>
  </sheetData>
  <sheetProtection/>
  <mergeCells count="45"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  <mergeCell ref="X8:X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W8:W12"/>
    <mergeCell ref="T8:T12"/>
    <mergeCell ref="U8:U12"/>
    <mergeCell ref="H8:Q8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N80:Q80"/>
    <mergeCell ref="C79:E79"/>
    <mergeCell ref="N79:Q79"/>
    <mergeCell ref="C86:E86"/>
    <mergeCell ref="N86:Q86"/>
    <mergeCell ref="M11:M12"/>
    <mergeCell ref="N11:N12"/>
    <mergeCell ref="O11:O12"/>
    <mergeCell ref="P11:P12"/>
    <mergeCell ref="D10:D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F87"/>
  <sheetViews>
    <sheetView tabSelected="1" view="pageBreakPreview" zoomScale="85" zoomScaleSheetLayoutView="85" workbookViewId="0" topLeftCell="A1">
      <selection activeCell="T43" sqref="T1:AD16384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4.25390625" style="1" customWidth="1"/>
    <col min="22" max="22" width="11.25390625" style="1" customWidth="1"/>
    <col min="23" max="23" width="12.00390625" style="1" customWidth="1"/>
    <col min="24" max="25" width="9.00390625" style="1" customWidth="1"/>
    <col min="26" max="26" width="14.50390625" style="1" customWidth="1"/>
    <col min="27" max="29" width="9.00390625" style="1" customWidth="1"/>
    <col min="30" max="30" width="16.125" style="1" customWidth="1"/>
    <col min="31" max="31" width="13.75390625" style="1" bestFit="1" customWidth="1"/>
    <col min="32" max="16384" width="9.00390625" style="1" customWidth="1"/>
  </cols>
  <sheetData>
    <row r="1" spans="2:10" ht="18.75" customHeight="1">
      <c r="B1" s="41" t="s">
        <v>0</v>
      </c>
      <c r="C1" s="41"/>
      <c r="D1" s="41"/>
      <c r="E1" s="41"/>
      <c r="F1" s="41"/>
      <c r="G1" s="41"/>
      <c r="H1" s="41"/>
      <c r="I1" s="20"/>
      <c r="J1" s="20"/>
    </row>
    <row r="2" spans="2:10" ht="31.5" customHeight="1">
      <c r="B2" s="42" t="s">
        <v>1</v>
      </c>
      <c r="C2" s="42"/>
      <c r="D2" s="42"/>
      <c r="E2" s="42"/>
      <c r="F2" s="42"/>
      <c r="G2" s="42"/>
      <c r="H2" s="42"/>
      <c r="I2" s="21"/>
      <c r="J2" s="21"/>
    </row>
    <row r="3" spans="1:16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P3" s="2"/>
    </row>
    <row r="4" spans="1:20" ht="15.75" customHeight="1">
      <c r="A4" s="44" t="s">
        <v>117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5" t="s">
        <v>39</v>
      </c>
      <c r="R7" s="46"/>
      <c r="S7" s="46"/>
      <c r="T7" s="46"/>
    </row>
    <row r="8" spans="1:28" ht="14.25" customHeight="1">
      <c r="A8" s="56" t="s">
        <v>3</v>
      </c>
      <c r="B8" s="56" t="s">
        <v>4</v>
      </c>
      <c r="C8" s="39" t="s">
        <v>5</v>
      </c>
      <c r="D8" s="39"/>
      <c r="E8" s="39"/>
      <c r="F8" s="47" t="s">
        <v>6</v>
      </c>
      <c r="G8" s="39" t="s">
        <v>7</v>
      </c>
      <c r="H8" s="40" t="s">
        <v>8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62" t="s">
        <v>9</v>
      </c>
      <c r="T8" s="39" t="s">
        <v>41</v>
      </c>
      <c r="U8" s="55" t="s">
        <v>114</v>
      </c>
      <c r="V8" s="64" t="s">
        <v>47</v>
      </c>
      <c r="W8" s="63" t="s">
        <v>116</v>
      </c>
      <c r="X8" s="63" t="s">
        <v>44</v>
      </c>
      <c r="Y8" s="63" t="s">
        <v>45</v>
      </c>
      <c r="Z8" s="63" t="s">
        <v>111</v>
      </c>
      <c r="AA8" s="63" t="s">
        <v>113</v>
      </c>
      <c r="AB8" s="64" t="s">
        <v>123</v>
      </c>
    </row>
    <row r="9" spans="1:28" ht="14.25" customHeight="1">
      <c r="A9" s="56"/>
      <c r="B9" s="56"/>
      <c r="C9" s="39" t="s">
        <v>10</v>
      </c>
      <c r="D9" s="39" t="s">
        <v>11</v>
      </c>
      <c r="E9" s="39"/>
      <c r="F9" s="48"/>
      <c r="G9" s="39"/>
      <c r="H9" s="39" t="s">
        <v>14</v>
      </c>
      <c r="I9" s="40" t="s">
        <v>12</v>
      </c>
      <c r="J9" s="40"/>
      <c r="K9" s="40"/>
      <c r="L9" s="40"/>
      <c r="M9" s="40"/>
      <c r="N9" s="40"/>
      <c r="O9" s="40"/>
      <c r="P9" s="40"/>
      <c r="Q9" s="40"/>
      <c r="R9" s="39" t="s">
        <v>13</v>
      </c>
      <c r="S9" s="62"/>
      <c r="T9" s="39"/>
      <c r="U9" s="55"/>
      <c r="V9" s="64"/>
      <c r="W9" s="63"/>
      <c r="X9" s="63"/>
      <c r="Y9" s="63"/>
      <c r="Z9" s="63"/>
      <c r="AA9" s="63"/>
      <c r="AB9" s="64"/>
    </row>
    <row r="10" spans="1:28" ht="14.25" customHeight="1">
      <c r="A10" s="56"/>
      <c r="B10" s="56"/>
      <c r="C10" s="39"/>
      <c r="D10" s="39" t="s">
        <v>15</v>
      </c>
      <c r="E10" s="39" t="s">
        <v>16</v>
      </c>
      <c r="F10" s="48"/>
      <c r="G10" s="39"/>
      <c r="H10" s="39"/>
      <c r="I10" s="47" t="s">
        <v>14</v>
      </c>
      <c r="J10" s="60" t="s">
        <v>11</v>
      </c>
      <c r="K10" s="61"/>
      <c r="L10" s="61"/>
      <c r="M10" s="61"/>
      <c r="N10" s="61"/>
      <c r="O10" s="61"/>
      <c r="P10" s="61"/>
      <c r="Q10" s="61"/>
      <c r="R10" s="39"/>
      <c r="S10" s="62"/>
      <c r="T10" s="39"/>
      <c r="U10" s="55"/>
      <c r="V10" s="64"/>
      <c r="W10" s="63"/>
      <c r="X10" s="63"/>
      <c r="Y10" s="63"/>
      <c r="Z10" s="63"/>
      <c r="AA10" s="63"/>
      <c r="AB10" s="64"/>
    </row>
    <row r="11" spans="1:28" ht="12.75" customHeight="1">
      <c r="A11" s="56"/>
      <c r="B11" s="56"/>
      <c r="C11" s="39"/>
      <c r="D11" s="39"/>
      <c r="E11" s="39"/>
      <c r="F11" s="48"/>
      <c r="G11" s="39"/>
      <c r="H11" s="39"/>
      <c r="I11" s="48"/>
      <c r="J11" s="40" t="s">
        <v>17</v>
      </c>
      <c r="K11" s="39" t="s">
        <v>18</v>
      </c>
      <c r="L11" s="47" t="s">
        <v>40</v>
      </c>
      <c r="M11" s="39" t="s">
        <v>19</v>
      </c>
      <c r="N11" s="39" t="s">
        <v>20</v>
      </c>
      <c r="O11" s="39" t="s">
        <v>21</v>
      </c>
      <c r="P11" s="39" t="s">
        <v>22</v>
      </c>
      <c r="Q11" s="40" t="s">
        <v>23</v>
      </c>
      <c r="R11" s="39"/>
      <c r="S11" s="62"/>
      <c r="T11" s="39"/>
      <c r="U11" s="55"/>
      <c r="V11" s="64"/>
      <c r="W11" s="63"/>
      <c r="X11" s="63"/>
      <c r="Y11" s="63"/>
      <c r="Z11" s="63"/>
      <c r="AA11" s="63"/>
      <c r="AB11" s="64"/>
    </row>
    <row r="12" spans="1:28" ht="56.25" customHeight="1">
      <c r="A12" s="56"/>
      <c r="B12" s="56"/>
      <c r="C12" s="39"/>
      <c r="D12" s="39"/>
      <c r="E12" s="39"/>
      <c r="F12" s="49"/>
      <c r="G12" s="39"/>
      <c r="H12" s="39"/>
      <c r="I12" s="49"/>
      <c r="J12" s="40"/>
      <c r="K12" s="39"/>
      <c r="L12" s="49"/>
      <c r="M12" s="39"/>
      <c r="N12" s="39"/>
      <c r="O12" s="39"/>
      <c r="P12" s="39"/>
      <c r="Q12" s="40"/>
      <c r="R12" s="39"/>
      <c r="S12" s="62"/>
      <c r="T12" s="39"/>
      <c r="U12" s="55"/>
      <c r="V12" s="64"/>
      <c r="W12" s="63"/>
      <c r="X12" s="63"/>
      <c r="Y12" s="63"/>
      <c r="Z12" s="63"/>
      <c r="AA12" s="63"/>
      <c r="AB12" s="64"/>
    </row>
    <row r="13" spans="1:25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32" ht="20.25" customHeight="1">
      <c r="A14" s="6"/>
      <c r="B14" s="8" t="s">
        <v>37</v>
      </c>
      <c r="C14" s="26">
        <f aca="true" t="shared" si="0" ref="C14:R14">SUM(C15:C77)</f>
        <v>115693892281.418</v>
      </c>
      <c r="D14" s="26">
        <f t="shared" si="0"/>
        <v>104473399783.6324</v>
      </c>
      <c r="E14" s="26">
        <f t="shared" si="0"/>
        <v>11220492497.785603</v>
      </c>
      <c r="F14" s="26">
        <f t="shared" si="0"/>
        <v>202973516.35</v>
      </c>
      <c r="G14" s="26">
        <f t="shared" si="0"/>
        <v>53830078.4</v>
      </c>
      <c r="H14" s="26">
        <f t="shared" si="0"/>
        <v>115490596628.661</v>
      </c>
      <c r="I14" s="26">
        <f t="shared" si="0"/>
        <v>69826966925.929</v>
      </c>
      <c r="J14" s="26">
        <f t="shared" si="0"/>
        <v>840408122.883</v>
      </c>
      <c r="K14" s="26">
        <f t="shared" si="0"/>
        <v>268842215.36300004</v>
      </c>
      <c r="L14" s="26">
        <f t="shared" si="0"/>
        <v>791325.3400000001</v>
      </c>
      <c r="M14" s="26">
        <f t="shared" si="0"/>
        <v>62806440117.77002</v>
      </c>
      <c r="N14" s="26">
        <f t="shared" si="0"/>
        <v>2530631631.261</v>
      </c>
      <c r="O14" s="26">
        <f t="shared" si="0"/>
        <v>1573594201.339</v>
      </c>
      <c r="P14" s="26">
        <f t="shared" si="0"/>
        <v>30866221</v>
      </c>
      <c r="Q14" s="26">
        <f t="shared" si="0"/>
        <v>1775393090.973</v>
      </c>
      <c r="R14" s="26">
        <f t="shared" si="0"/>
        <v>45663629702.732</v>
      </c>
      <c r="S14" s="27">
        <f aca="true" t="shared" si="1" ref="S14:S45">M14+N14+O14+P14+Q14+R14</f>
        <v>114380554965.07501</v>
      </c>
      <c r="T14" s="28">
        <f aca="true" t="shared" si="2" ref="T14:T45">(J14+K14+L14)/I14</f>
        <v>0.015897033946261897</v>
      </c>
      <c r="U14" s="29">
        <v>104473399783.63242</v>
      </c>
      <c r="V14" s="29">
        <f>SUM(V15:V77)</f>
        <v>0</v>
      </c>
      <c r="W14" s="23">
        <f>SUM(W15:W77)</f>
        <v>68716925262.34302</v>
      </c>
      <c r="Z14" s="34">
        <v>57143231420.13242</v>
      </c>
      <c r="AA14" s="32">
        <f aca="true" t="shared" si="3" ref="AA14:AA45">(W14-Z14)/Z14</f>
        <v>0.20253831564262934</v>
      </c>
      <c r="AB14" s="32">
        <f aca="true" t="shared" si="4" ref="AB14:AB45">I14/H14</f>
        <v>0.6046117083492513</v>
      </c>
      <c r="AD14" s="34">
        <v>104473399783.63242</v>
      </c>
      <c r="AE14" s="35">
        <f>R14-AD14</f>
        <v>-58809770080.90041</v>
      </c>
      <c r="AF14" s="32">
        <f>AE14/AD14</f>
        <v>-0.5629162083621021</v>
      </c>
    </row>
    <row r="15" spans="1:31" s="11" customFormat="1" ht="20.25" customHeight="1">
      <c r="A15" s="12">
        <v>1</v>
      </c>
      <c r="B15" s="13" t="s">
        <v>48</v>
      </c>
      <c r="C15" s="27">
        <v>1996141364</v>
      </c>
      <c r="D15" s="27">
        <v>1712426486</v>
      </c>
      <c r="E15" s="27">
        <v>283714878</v>
      </c>
      <c r="F15" s="27">
        <v>66520</v>
      </c>
      <c r="G15" s="27">
        <v>0</v>
      </c>
      <c r="H15" s="27">
        <v>1996074844</v>
      </c>
      <c r="I15" s="27">
        <v>1326835003</v>
      </c>
      <c r="J15" s="27">
        <v>17947959</v>
      </c>
      <c r="K15" s="27">
        <v>1714942</v>
      </c>
      <c r="L15" s="27">
        <v>0</v>
      </c>
      <c r="M15" s="27">
        <v>1253756288</v>
      </c>
      <c r="N15" s="27">
        <v>33266819</v>
      </c>
      <c r="O15" s="27">
        <v>4515574</v>
      </c>
      <c r="P15" s="27">
        <v>0</v>
      </c>
      <c r="Q15" s="27">
        <v>15633421</v>
      </c>
      <c r="R15" s="27">
        <v>669239841</v>
      </c>
      <c r="S15" s="27">
        <f t="shared" si="1"/>
        <v>1976411943</v>
      </c>
      <c r="T15" s="28">
        <f t="shared" si="2"/>
        <v>0.01481940177606243</v>
      </c>
      <c r="U15" s="29">
        <v>1712426486</v>
      </c>
      <c r="V15" s="22"/>
      <c r="W15" s="22">
        <f aca="true" t="shared" si="5" ref="W15:W46">M15+N15+O15+P15+Q15</f>
        <v>1307172102</v>
      </c>
      <c r="X15" s="11">
        <v>10</v>
      </c>
      <c r="Y15" s="11">
        <v>38</v>
      </c>
      <c r="Z15" s="31">
        <v>1086570801</v>
      </c>
      <c r="AA15" s="32">
        <f t="shared" si="3"/>
        <v>0.2030252430830782</v>
      </c>
      <c r="AB15" s="32">
        <f t="shared" si="4"/>
        <v>0.6647220704115041</v>
      </c>
      <c r="AC15" s="11" t="b">
        <f>B15='[1]Tien 12T-2016'!B16</f>
        <v>1</v>
      </c>
      <c r="AD15" s="31">
        <v>1712426486</v>
      </c>
      <c r="AE15" s="35">
        <f aca="true" t="shared" si="6" ref="AE15:AE77">R15-AD15</f>
        <v>-1043186645</v>
      </c>
    </row>
    <row r="16" spans="1:31" s="11" customFormat="1" ht="20.25" customHeight="1">
      <c r="A16" s="14">
        <v>2</v>
      </c>
      <c r="B16" s="13" t="s">
        <v>49</v>
      </c>
      <c r="C16" s="27">
        <v>452242518</v>
      </c>
      <c r="D16" s="27">
        <v>325536286</v>
      </c>
      <c r="E16" s="27">
        <v>126706232</v>
      </c>
      <c r="F16" s="27">
        <v>280920</v>
      </c>
      <c r="G16" s="27">
        <v>0</v>
      </c>
      <c r="H16" s="27">
        <v>451961598</v>
      </c>
      <c r="I16" s="27">
        <v>322295477</v>
      </c>
      <c r="J16" s="27">
        <v>3466633</v>
      </c>
      <c r="K16" s="27">
        <v>100970</v>
      </c>
      <c r="L16" s="27">
        <v>0</v>
      </c>
      <c r="M16" s="27">
        <v>300168117</v>
      </c>
      <c r="N16" s="27">
        <v>1319842</v>
      </c>
      <c r="O16" s="27">
        <v>955866</v>
      </c>
      <c r="P16" s="27">
        <v>1073419</v>
      </c>
      <c r="Q16" s="27">
        <v>15210630</v>
      </c>
      <c r="R16" s="27">
        <v>129666121</v>
      </c>
      <c r="S16" s="27">
        <f t="shared" si="1"/>
        <v>448393995</v>
      </c>
      <c r="T16" s="28">
        <f t="shared" si="2"/>
        <v>0.011069354845460646</v>
      </c>
      <c r="U16" s="29">
        <v>325536286</v>
      </c>
      <c r="V16" s="22"/>
      <c r="W16" s="22">
        <f t="shared" si="5"/>
        <v>318727874</v>
      </c>
      <c r="X16" s="11">
        <v>40</v>
      </c>
      <c r="Y16" s="11">
        <v>48</v>
      </c>
      <c r="Z16" s="31">
        <v>178505573</v>
      </c>
      <c r="AA16" s="32">
        <f t="shared" si="3"/>
        <v>0.7855345838418165</v>
      </c>
      <c r="AB16" s="32">
        <f t="shared" si="4"/>
        <v>0.713103676122501</v>
      </c>
      <c r="AC16" s="11" t="b">
        <f>B16='[1]Tien 12T-2016'!B17</f>
        <v>1</v>
      </c>
      <c r="AD16" s="31">
        <v>325536286</v>
      </c>
      <c r="AE16" s="35">
        <f t="shared" si="6"/>
        <v>-195870165</v>
      </c>
    </row>
    <row r="17" spans="1:31" s="11" customFormat="1" ht="20.25" customHeight="1">
      <c r="A17" s="12">
        <v>3</v>
      </c>
      <c r="B17" s="36" t="s">
        <v>50</v>
      </c>
      <c r="C17" s="27">
        <v>1117594876.7</v>
      </c>
      <c r="D17" s="27">
        <v>1078894605.2</v>
      </c>
      <c r="E17" s="27">
        <v>38700271.5</v>
      </c>
      <c r="F17" s="27">
        <v>2714229</v>
      </c>
      <c r="G17" s="27">
        <v>0</v>
      </c>
      <c r="H17" s="27">
        <v>1114880647.7</v>
      </c>
      <c r="I17" s="27">
        <v>935692946.6</v>
      </c>
      <c r="J17" s="27">
        <v>4578248</v>
      </c>
      <c r="K17" s="27">
        <v>501656</v>
      </c>
      <c r="L17" s="27">
        <v>14243</v>
      </c>
      <c r="M17" s="27">
        <v>858459424.6</v>
      </c>
      <c r="N17" s="27">
        <v>63368098</v>
      </c>
      <c r="O17" s="27">
        <v>6063699</v>
      </c>
      <c r="P17" s="27">
        <v>0</v>
      </c>
      <c r="Q17" s="27">
        <v>2707578</v>
      </c>
      <c r="R17" s="27">
        <v>179187701.1</v>
      </c>
      <c r="S17" s="27">
        <f t="shared" si="1"/>
        <v>1109786500.7</v>
      </c>
      <c r="T17" s="28">
        <f t="shared" si="2"/>
        <v>0.005444250721895951</v>
      </c>
      <c r="U17" s="29">
        <v>1078894605.2</v>
      </c>
      <c r="V17" s="22"/>
      <c r="W17" s="22">
        <f t="shared" si="5"/>
        <v>930598799.6</v>
      </c>
      <c r="X17" s="11">
        <v>19</v>
      </c>
      <c r="Y17" s="11">
        <v>59</v>
      </c>
      <c r="Z17" s="31">
        <v>895190277.6</v>
      </c>
      <c r="AA17" s="32">
        <f t="shared" si="3"/>
        <v>0.039554185167124514</v>
      </c>
      <c r="AB17" s="32">
        <f t="shared" si="4"/>
        <v>0.839276337364305</v>
      </c>
      <c r="AC17" s="11" t="b">
        <f>B17='[1]Tien 12T-2016'!B18</f>
        <v>1</v>
      </c>
      <c r="AD17" s="31">
        <v>1078894605.2</v>
      </c>
      <c r="AE17" s="35">
        <f t="shared" si="6"/>
        <v>-899706904.1</v>
      </c>
    </row>
    <row r="18" spans="1:31" s="11" customFormat="1" ht="20.25" customHeight="1">
      <c r="A18" s="14">
        <v>4</v>
      </c>
      <c r="B18" s="13" t="s">
        <v>51</v>
      </c>
      <c r="C18" s="27">
        <v>69786423</v>
      </c>
      <c r="D18" s="27">
        <v>25209610</v>
      </c>
      <c r="E18" s="27">
        <v>44576813</v>
      </c>
      <c r="F18" s="27">
        <v>778317</v>
      </c>
      <c r="G18" s="27">
        <v>0</v>
      </c>
      <c r="H18" s="27">
        <v>69008106</v>
      </c>
      <c r="I18" s="27">
        <v>60084165</v>
      </c>
      <c r="J18" s="27">
        <v>343760</v>
      </c>
      <c r="K18" s="27">
        <v>0</v>
      </c>
      <c r="L18" s="27">
        <v>0</v>
      </c>
      <c r="M18" s="27">
        <v>56316468</v>
      </c>
      <c r="N18" s="27">
        <v>23100</v>
      </c>
      <c r="O18" s="27">
        <v>0</v>
      </c>
      <c r="P18" s="27">
        <v>0</v>
      </c>
      <c r="Q18" s="27">
        <v>3400837</v>
      </c>
      <c r="R18" s="27">
        <v>8923941</v>
      </c>
      <c r="S18" s="27">
        <f t="shared" si="1"/>
        <v>68664346</v>
      </c>
      <c r="T18" s="28">
        <f t="shared" si="2"/>
        <v>0.005721307768860564</v>
      </c>
      <c r="U18" s="29">
        <v>25209610</v>
      </c>
      <c r="V18" s="22"/>
      <c r="W18" s="22">
        <f t="shared" si="5"/>
        <v>59740405</v>
      </c>
      <c r="X18" s="11">
        <v>59</v>
      </c>
      <c r="Y18" s="11">
        <v>57</v>
      </c>
      <c r="Z18" s="31">
        <v>16411746</v>
      </c>
      <c r="AA18" s="32">
        <f t="shared" si="3"/>
        <v>2.6401005109389337</v>
      </c>
      <c r="AB18" s="32">
        <f t="shared" si="4"/>
        <v>0.8706827137090243</v>
      </c>
      <c r="AC18" s="11" t="b">
        <f>B18='[1]Tien 12T-2016'!B19</f>
        <v>1</v>
      </c>
      <c r="AD18" s="31">
        <v>25209610</v>
      </c>
      <c r="AE18" s="35">
        <f t="shared" si="6"/>
        <v>-16285669</v>
      </c>
    </row>
    <row r="19" spans="1:31" s="11" customFormat="1" ht="20.25" customHeight="1">
      <c r="A19" s="12">
        <v>5</v>
      </c>
      <c r="B19" s="36" t="s">
        <v>52</v>
      </c>
      <c r="C19" s="27">
        <v>1016149017.4560001</v>
      </c>
      <c r="D19" s="27">
        <v>814267855.9289999</v>
      </c>
      <c r="E19" s="27">
        <v>201881161.5270002</v>
      </c>
      <c r="F19" s="27">
        <v>50700</v>
      </c>
      <c r="G19" s="27">
        <v>0</v>
      </c>
      <c r="H19" s="27">
        <v>1016098317.456</v>
      </c>
      <c r="I19" s="27">
        <v>889791241.456</v>
      </c>
      <c r="J19" s="27">
        <v>3899567</v>
      </c>
      <c r="K19" s="27">
        <v>525917</v>
      </c>
      <c r="L19" s="27">
        <v>0</v>
      </c>
      <c r="M19" s="27">
        <v>856199150.456</v>
      </c>
      <c r="N19" s="27">
        <v>16043328</v>
      </c>
      <c r="O19" s="27">
        <v>2545402</v>
      </c>
      <c r="P19" s="27">
        <v>0</v>
      </c>
      <c r="Q19" s="27">
        <v>10577877</v>
      </c>
      <c r="R19" s="27">
        <v>126307076</v>
      </c>
      <c r="S19" s="27">
        <f t="shared" si="1"/>
        <v>1011672833.456</v>
      </c>
      <c r="T19" s="28">
        <f t="shared" si="2"/>
        <v>0.004973620545824219</v>
      </c>
      <c r="U19" s="29">
        <v>814267855.9289999</v>
      </c>
      <c r="V19" s="22"/>
      <c r="W19" s="22">
        <f t="shared" si="5"/>
        <v>885365757.456</v>
      </c>
      <c r="X19" s="11">
        <v>22</v>
      </c>
      <c r="Y19" s="11">
        <v>60</v>
      </c>
      <c r="Z19" s="31">
        <v>626144973.9289999</v>
      </c>
      <c r="AA19" s="32">
        <f t="shared" si="3"/>
        <v>0.4139948323794958</v>
      </c>
      <c r="AB19" s="32">
        <f t="shared" si="4"/>
        <v>0.8756940407929871</v>
      </c>
      <c r="AC19" s="11" t="b">
        <f>B19='[1]Tien 12T-2016'!B20</f>
        <v>1</v>
      </c>
      <c r="AD19" s="31">
        <v>814267855.9289999</v>
      </c>
      <c r="AE19" s="35">
        <f t="shared" si="6"/>
        <v>-687960779.9289999</v>
      </c>
    </row>
    <row r="20" spans="1:31" s="11" customFormat="1" ht="20.25" customHeight="1">
      <c r="A20" s="14">
        <v>6</v>
      </c>
      <c r="B20" s="13" t="s">
        <v>53</v>
      </c>
      <c r="C20" s="27">
        <v>547267954.598</v>
      </c>
      <c r="D20" s="27">
        <v>482499457.7279999</v>
      </c>
      <c r="E20" s="27">
        <v>64768496.870000124</v>
      </c>
      <c r="F20" s="27">
        <v>9975</v>
      </c>
      <c r="G20" s="27">
        <v>2051831.4</v>
      </c>
      <c r="H20" s="27">
        <v>547257979.598</v>
      </c>
      <c r="I20" s="27">
        <v>410421665.9679999</v>
      </c>
      <c r="J20" s="27">
        <v>7240657.018</v>
      </c>
      <c r="K20" s="27">
        <v>648494.75</v>
      </c>
      <c r="L20" s="27">
        <v>0</v>
      </c>
      <c r="M20" s="27">
        <v>383355735.8499999</v>
      </c>
      <c r="N20" s="27">
        <v>11307776.26</v>
      </c>
      <c r="O20" s="27">
        <v>2060907.261</v>
      </c>
      <c r="P20" s="27">
        <v>253000</v>
      </c>
      <c r="Q20" s="27">
        <v>5555094.829</v>
      </c>
      <c r="R20" s="27">
        <v>136836313.63000017</v>
      </c>
      <c r="S20" s="27">
        <f t="shared" si="1"/>
        <v>539368827.83</v>
      </c>
      <c r="T20" s="28">
        <f t="shared" si="2"/>
        <v>0.019222064579346814</v>
      </c>
      <c r="U20" s="29">
        <v>482499457.7279999</v>
      </c>
      <c r="V20" s="22"/>
      <c r="W20" s="22">
        <f t="shared" si="5"/>
        <v>402532514.19999987</v>
      </c>
      <c r="X20" s="11">
        <v>35</v>
      </c>
      <c r="Y20" s="11">
        <v>29</v>
      </c>
      <c r="Z20" s="31">
        <v>338669417.4509999</v>
      </c>
      <c r="AA20" s="32">
        <f t="shared" si="3"/>
        <v>0.18857060442500667</v>
      </c>
      <c r="AB20" s="32">
        <f t="shared" si="4"/>
        <v>0.7499601308134124</v>
      </c>
      <c r="AC20" s="11" t="b">
        <f>B20='[1]Tien 12T-2016'!B21</f>
        <v>1</v>
      </c>
      <c r="AD20" s="31">
        <v>482499457.7279999</v>
      </c>
      <c r="AE20" s="35">
        <f t="shared" si="6"/>
        <v>-345663144.09799975</v>
      </c>
    </row>
    <row r="21" spans="1:31" s="11" customFormat="1" ht="20.25" customHeight="1">
      <c r="A21" s="12">
        <v>7</v>
      </c>
      <c r="B21" s="13" t="s">
        <v>54</v>
      </c>
      <c r="C21" s="27">
        <v>3862834972</v>
      </c>
      <c r="D21" s="27">
        <v>3564307847</v>
      </c>
      <c r="E21" s="27">
        <v>298527125</v>
      </c>
      <c r="F21" s="27">
        <v>68269</v>
      </c>
      <c r="G21" s="27">
        <v>0</v>
      </c>
      <c r="H21" s="27">
        <v>3862766703</v>
      </c>
      <c r="I21" s="27">
        <v>3275391822</v>
      </c>
      <c r="J21" s="27">
        <v>43595701</v>
      </c>
      <c r="K21" s="27">
        <v>7082231</v>
      </c>
      <c r="L21" s="27">
        <v>0</v>
      </c>
      <c r="M21" s="27">
        <v>2946002146</v>
      </c>
      <c r="N21" s="27">
        <v>164935466</v>
      </c>
      <c r="O21" s="27">
        <v>26432232</v>
      </c>
      <c r="P21" s="27">
        <v>0</v>
      </c>
      <c r="Q21" s="27">
        <v>87344046</v>
      </c>
      <c r="R21" s="27">
        <v>587374881</v>
      </c>
      <c r="S21" s="27">
        <f t="shared" si="1"/>
        <v>3812088771</v>
      </c>
      <c r="T21" s="28">
        <f t="shared" si="2"/>
        <v>0.015472326596045338</v>
      </c>
      <c r="U21" s="29">
        <v>3564307847</v>
      </c>
      <c r="V21" s="22"/>
      <c r="W21" s="22">
        <f t="shared" si="5"/>
        <v>3224713890</v>
      </c>
      <c r="X21" s="11">
        <v>3</v>
      </c>
      <c r="Y21" s="11">
        <v>36</v>
      </c>
      <c r="Z21" s="31">
        <v>2965788774</v>
      </c>
      <c r="AA21" s="32">
        <f t="shared" si="3"/>
        <v>0.08730396387966097</v>
      </c>
      <c r="AB21" s="32">
        <f t="shared" si="4"/>
        <v>0.8479393330837666</v>
      </c>
      <c r="AC21" s="11" t="b">
        <f>B21='[1]Tien 12T-2016'!B22</f>
        <v>1</v>
      </c>
      <c r="AD21" s="31">
        <v>3564307847</v>
      </c>
      <c r="AE21" s="35">
        <f t="shared" si="6"/>
        <v>-2976932966</v>
      </c>
    </row>
    <row r="22" spans="1:31" s="11" customFormat="1" ht="20.25" customHeight="1">
      <c r="A22" s="14">
        <v>8</v>
      </c>
      <c r="B22" s="13" t="s">
        <v>55</v>
      </c>
      <c r="C22" s="27">
        <v>926284724</v>
      </c>
      <c r="D22" s="27">
        <v>834462458</v>
      </c>
      <c r="E22" s="27">
        <v>91822266</v>
      </c>
      <c r="F22" s="27">
        <v>4660</v>
      </c>
      <c r="G22" s="27">
        <v>1762686</v>
      </c>
      <c r="H22" s="27">
        <v>926280064</v>
      </c>
      <c r="I22" s="27">
        <v>474384839</v>
      </c>
      <c r="J22" s="27">
        <v>3986324</v>
      </c>
      <c r="K22" s="27">
        <v>2662521</v>
      </c>
      <c r="L22" s="27">
        <v>0</v>
      </c>
      <c r="M22" s="27">
        <v>428447930</v>
      </c>
      <c r="N22" s="27">
        <v>6525925</v>
      </c>
      <c r="O22" s="27">
        <v>1657886</v>
      </c>
      <c r="P22" s="27">
        <v>0</v>
      </c>
      <c r="Q22" s="27">
        <v>31104253</v>
      </c>
      <c r="R22" s="27">
        <v>451895225</v>
      </c>
      <c r="S22" s="27">
        <f t="shared" si="1"/>
        <v>919631219</v>
      </c>
      <c r="T22" s="28">
        <f t="shared" si="2"/>
        <v>0.014015719840490097</v>
      </c>
      <c r="U22" s="29">
        <v>834462458</v>
      </c>
      <c r="V22" s="22"/>
      <c r="W22" s="22">
        <f t="shared" si="5"/>
        <v>467735994</v>
      </c>
      <c r="X22" s="11">
        <v>24</v>
      </c>
      <c r="Y22" s="11">
        <v>40</v>
      </c>
      <c r="Z22" s="31">
        <v>313742017</v>
      </c>
      <c r="AA22" s="32">
        <f t="shared" si="3"/>
        <v>0.49082994516478806</v>
      </c>
      <c r="AB22" s="32">
        <f t="shared" si="4"/>
        <v>0.5121397484810815</v>
      </c>
      <c r="AC22" s="11" t="b">
        <f>B22='[1]Tien 12T-2016'!B23</f>
        <v>1</v>
      </c>
      <c r="AD22" s="31">
        <v>834462458</v>
      </c>
      <c r="AE22" s="35">
        <f t="shared" si="6"/>
        <v>-382567233</v>
      </c>
    </row>
    <row r="23" spans="1:31" s="11" customFormat="1" ht="20.25" customHeight="1">
      <c r="A23" s="12">
        <v>9</v>
      </c>
      <c r="B23" s="13" t="s">
        <v>56</v>
      </c>
      <c r="C23" s="27">
        <v>970103471</v>
      </c>
      <c r="D23" s="27">
        <v>852817352</v>
      </c>
      <c r="E23" s="27">
        <v>117286119</v>
      </c>
      <c r="F23" s="27">
        <v>235930</v>
      </c>
      <c r="G23" s="27">
        <v>0</v>
      </c>
      <c r="H23" s="27">
        <v>969867541</v>
      </c>
      <c r="I23" s="27">
        <v>695385446</v>
      </c>
      <c r="J23" s="27">
        <v>5786392</v>
      </c>
      <c r="K23" s="27">
        <v>689074</v>
      </c>
      <c r="L23" s="27">
        <v>0</v>
      </c>
      <c r="M23" s="27">
        <v>541152962</v>
      </c>
      <c r="N23" s="27">
        <v>45474036</v>
      </c>
      <c r="O23" s="27">
        <v>3271005</v>
      </c>
      <c r="P23" s="27">
        <v>23928439</v>
      </c>
      <c r="Q23" s="27">
        <v>75083538</v>
      </c>
      <c r="R23" s="27">
        <v>274482095</v>
      </c>
      <c r="S23" s="27">
        <f t="shared" si="1"/>
        <v>963392075</v>
      </c>
      <c r="T23" s="28">
        <f t="shared" si="2"/>
        <v>0.009312052815094436</v>
      </c>
      <c r="U23" s="29">
        <v>852817352</v>
      </c>
      <c r="V23" s="22"/>
      <c r="W23" s="22">
        <f t="shared" si="5"/>
        <v>688909980</v>
      </c>
      <c r="X23" s="11">
        <v>23</v>
      </c>
      <c r="Y23" s="11">
        <v>50</v>
      </c>
      <c r="Z23" s="31">
        <v>549369219</v>
      </c>
      <c r="AA23" s="32">
        <f t="shared" si="3"/>
        <v>0.2540017827245614</v>
      </c>
      <c r="AB23" s="32">
        <f t="shared" si="4"/>
        <v>0.7169901214376242</v>
      </c>
      <c r="AC23" s="11" t="b">
        <f>B23='[1]Tien 12T-2016'!B24</f>
        <v>1</v>
      </c>
      <c r="AD23" s="31">
        <v>852817352</v>
      </c>
      <c r="AE23" s="35">
        <f t="shared" si="6"/>
        <v>-578335257</v>
      </c>
    </row>
    <row r="24" spans="1:31" s="11" customFormat="1" ht="20.25" customHeight="1">
      <c r="A24" s="14">
        <v>10</v>
      </c>
      <c r="B24" s="36" t="s">
        <v>57</v>
      </c>
      <c r="C24" s="27">
        <v>1179093448</v>
      </c>
      <c r="D24" s="27">
        <v>965114975</v>
      </c>
      <c r="E24" s="27">
        <v>213978473</v>
      </c>
      <c r="F24" s="27">
        <v>325255</v>
      </c>
      <c r="G24" s="27">
        <v>0</v>
      </c>
      <c r="H24" s="27">
        <v>1178768193</v>
      </c>
      <c r="I24" s="27">
        <v>831395581</v>
      </c>
      <c r="J24" s="27">
        <v>8049419</v>
      </c>
      <c r="K24" s="27">
        <v>3480315</v>
      </c>
      <c r="L24" s="27">
        <v>0</v>
      </c>
      <c r="M24" s="27">
        <v>758630316</v>
      </c>
      <c r="N24" s="27">
        <v>21143599</v>
      </c>
      <c r="O24" s="27">
        <v>12970575</v>
      </c>
      <c r="P24" s="27">
        <v>2668785</v>
      </c>
      <c r="Q24" s="27">
        <v>24452572</v>
      </c>
      <c r="R24" s="27">
        <v>347372612</v>
      </c>
      <c r="S24" s="27">
        <f t="shared" si="1"/>
        <v>1167238459</v>
      </c>
      <c r="T24" s="28">
        <f t="shared" si="2"/>
        <v>0.013867927931649662</v>
      </c>
      <c r="U24" s="29">
        <v>965114975</v>
      </c>
      <c r="V24" s="22"/>
      <c r="W24" s="22">
        <f t="shared" si="5"/>
        <v>819865847</v>
      </c>
      <c r="X24" s="11">
        <v>17</v>
      </c>
      <c r="Y24" s="11">
        <v>43</v>
      </c>
      <c r="Z24" s="31">
        <v>610798373</v>
      </c>
      <c r="AA24" s="32">
        <f t="shared" si="3"/>
        <v>0.34228557776462837</v>
      </c>
      <c r="AB24" s="32">
        <f t="shared" si="4"/>
        <v>0.7053088011172693</v>
      </c>
      <c r="AC24" s="11" t="b">
        <f>B24='[1]Tien 12T-2016'!B25</f>
        <v>1</v>
      </c>
      <c r="AD24" s="31">
        <v>965114975</v>
      </c>
      <c r="AE24" s="35">
        <f t="shared" si="6"/>
        <v>-617742363</v>
      </c>
    </row>
    <row r="25" spans="1:31" s="11" customFormat="1" ht="20.25" customHeight="1">
      <c r="A25" s="12">
        <v>11</v>
      </c>
      <c r="B25" s="13" t="s">
        <v>58</v>
      </c>
      <c r="C25" s="27">
        <v>2050103760.853</v>
      </c>
      <c r="D25" s="27">
        <v>1613381302.7020001</v>
      </c>
      <c r="E25" s="27">
        <v>436722458.1509998</v>
      </c>
      <c r="F25" s="27">
        <v>52342</v>
      </c>
      <c r="G25" s="27">
        <v>0</v>
      </c>
      <c r="H25" s="27">
        <v>2050051418.853</v>
      </c>
      <c r="I25" s="27">
        <v>1381319253.8799999</v>
      </c>
      <c r="J25" s="27">
        <v>17483384.856</v>
      </c>
      <c r="K25" s="27">
        <v>10962570.132</v>
      </c>
      <c r="L25" s="27">
        <v>0</v>
      </c>
      <c r="M25" s="27">
        <v>1273626763.993</v>
      </c>
      <c r="N25" s="27">
        <v>61594818.899000004</v>
      </c>
      <c r="O25" s="27">
        <v>5736727</v>
      </c>
      <c r="P25" s="27">
        <v>0</v>
      </c>
      <c r="Q25" s="27">
        <v>11914989</v>
      </c>
      <c r="R25" s="27">
        <v>668732164.973</v>
      </c>
      <c r="S25" s="27">
        <f t="shared" si="1"/>
        <v>2021605463.865</v>
      </c>
      <c r="T25" s="28">
        <f t="shared" si="2"/>
        <v>0.020593324032875025</v>
      </c>
      <c r="U25" s="29">
        <v>1613381302.7020001</v>
      </c>
      <c r="V25" s="22"/>
      <c r="W25" s="22">
        <f t="shared" si="5"/>
        <v>1352873298.892</v>
      </c>
      <c r="X25" s="11">
        <v>9</v>
      </c>
      <c r="Y25" s="11">
        <v>26</v>
      </c>
      <c r="Z25" s="31">
        <v>947352732.3830001</v>
      </c>
      <c r="AA25" s="32">
        <f t="shared" si="3"/>
        <v>0.4280565755998201</v>
      </c>
      <c r="AB25" s="32">
        <f t="shared" si="4"/>
        <v>0.6737973697522404</v>
      </c>
      <c r="AC25" s="11" t="b">
        <f>B25='[1]Tien 12T-2016'!B26</f>
        <v>0</v>
      </c>
      <c r="AD25" s="31">
        <v>1613381302.7020001</v>
      </c>
      <c r="AE25" s="35">
        <f t="shared" si="6"/>
        <v>-944649137.7290001</v>
      </c>
    </row>
    <row r="26" spans="1:31" s="11" customFormat="1" ht="20.25" customHeight="1">
      <c r="A26" s="14">
        <v>12</v>
      </c>
      <c r="B26" s="13" t="s">
        <v>59</v>
      </c>
      <c r="C26" s="27">
        <v>687124346</v>
      </c>
      <c r="D26" s="27">
        <v>660502110</v>
      </c>
      <c r="E26" s="27">
        <v>26622236</v>
      </c>
      <c r="F26" s="27">
        <v>43898</v>
      </c>
      <c r="G26" s="27">
        <v>0</v>
      </c>
      <c r="H26" s="27">
        <v>687080448</v>
      </c>
      <c r="I26" s="27">
        <v>373171440</v>
      </c>
      <c r="J26" s="27">
        <v>7128932</v>
      </c>
      <c r="K26" s="27">
        <v>1009929</v>
      </c>
      <c r="L26" s="27">
        <v>0</v>
      </c>
      <c r="M26" s="27">
        <v>296606079</v>
      </c>
      <c r="N26" s="27">
        <v>12397221</v>
      </c>
      <c r="O26" s="27">
        <v>53567456</v>
      </c>
      <c r="P26" s="27">
        <v>0</v>
      </c>
      <c r="Q26" s="27">
        <v>2461823</v>
      </c>
      <c r="R26" s="27">
        <v>313909008</v>
      </c>
      <c r="S26" s="27">
        <f t="shared" si="1"/>
        <v>678941587</v>
      </c>
      <c r="T26" s="28">
        <f t="shared" si="2"/>
        <v>0.021809978277008552</v>
      </c>
      <c r="U26" s="29">
        <v>660502110</v>
      </c>
      <c r="V26" s="22"/>
      <c r="W26" s="22">
        <f t="shared" si="5"/>
        <v>365032579</v>
      </c>
      <c r="X26" s="11">
        <v>30</v>
      </c>
      <c r="Y26" s="11">
        <v>25</v>
      </c>
      <c r="Z26" s="31">
        <v>331595980</v>
      </c>
      <c r="AA26" s="32">
        <f t="shared" si="3"/>
        <v>0.10083535693044289</v>
      </c>
      <c r="AB26" s="32">
        <f t="shared" si="4"/>
        <v>0.5431262686723987</v>
      </c>
      <c r="AC26" s="11" t="b">
        <f>B26='[1]Tien 12T-2016'!B27</f>
        <v>1</v>
      </c>
      <c r="AD26" s="31">
        <v>660502110</v>
      </c>
      <c r="AE26" s="35">
        <f t="shared" si="6"/>
        <v>-346593102</v>
      </c>
    </row>
    <row r="27" spans="1:31" s="11" customFormat="1" ht="20.25" customHeight="1">
      <c r="A27" s="12">
        <v>13</v>
      </c>
      <c r="B27" s="13" t="s">
        <v>60</v>
      </c>
      <c r="C27" s="27">
        <v>37603491.5</v>
      </c>
      <c r="D27" s="27">
        <v>34516440</v>
      </c>
      <c r="E27" s="27">
        <v>3087051.5</v>
      </c>
      <c r="F27" s="27">
        <v>200</v>
      </c>
      <c r="G27" s="27">
        <v>0</v>
      </c>
      <c r="H27" s="27">
        <v>37603291.5</v>
      </c>
      <c r="I27" s="27">
        <v>17764275.5</v>
      </c>
      <c r="J27" s="27">
        <v>393519.5</v>
      </c>
      <c r="K27" s="27">
        <v>400</v>
      </c>
      <c r="L27" s="27">
        <v>3600</v>
      </c>
      <c r="M27" s="27">
        <v>16554851</v>
      </c>
      <c r="N27" s="27">
        <v>51578</v>
      </c>
      <c r="O27" s="27">
        <v>151773</v>
      </c>
      <c r="P27" s="27">
        <v>0</v>
      </c>
      <c r="Q27" s="27">
        <v>608554</v>
      </c>
      <c r="R27" s="27">
        <v>19839016</v>
      </c>
      <c r="S27" s="27">
        <f t="shared" si="1"/>
        <v>37205772</v>
      </c>
      <c r="T27" s="28">
        <f t="shared" si="2"/>
        <v>0.022377467631595784</v>
      </c>
      <c r="U27" s="29">
        <v>34516440</v>
      </c>
      <c r="V27" s="22"/>
      <c r="W27" s="22">
        <f t="shared" si="5"/>
        <v>17366756</v>
      </c>
      <c r="X27" s="11">
        <v>62</v>
      </c>
      <c r="Y27" s="11">
        <v>24</v>
      </c>
      <c r="Z27" s="31">
        <v>14657297</v>
      </c>
      <c r="AA27" s="32">
        <f t="shared" si="3"/>
        <v>0.1848539331638023</v>
      </c>
      <c r="AB27" s="32">
        <f t="shared" si="4"/>
        <v>0.4724127806737344</v>
      </c>
      <c r="AC27" s="11" t="b">
        <f>B27='[1]Tien 12T-2016'!B28</f>
        <v>1</v>
      </c>
      <c r="AD27" s="31">
        <v>34516440</v>
      </c>
      <c r="AE27" s="35">
        <f t="shared" si="6"/>
        <v>-14677424</v>
      </c>
    </row>
    <row r="28" spans="1:31" s="11" customFormat="1" ht="20.25" customHeight="1">
      <c r="A28" s="14">
        <v>14</v>
      </c>
      <c r="B28" s="13" t="s">
        <v>61</v>
      </c>
      <c r="C28" s="27">
        <v>2138380392</v>
      </c>
      <c r="D28" s="27">
        <v>1994507082</v>
      </c>
      <c r="E28" s="27">
        <v>143873310</v>
      </c>
      <c r="F28" s="27">
        <v>4251375</v>
      </c>
      <c r="G28" s="27">
        <v>0</v>
      </c>
      <c r="H28" s="27">
        <v>2134129017</v>
      </c>
      <c r="I28" s="27">
        <v>1693513202</v>
      </c>
      <c r="J28" s="27">
        <v>22823602</v>
      </c>
      <c r="K28" s="27">
        <v>7130794</v>
      </c>
      <c r="L28" s="27">
        <v>0</v>
      </c>
      <c r="M28" s="27">
        <v>1429554139</v>
      </c>
      <c r="N28" s="27">
        <v>99303220</v>
      </c>
      <c r="O28" s="27">
        <v>41809610</v>
      </c>
      <c r="P28" s="27">
        <v>37508</v>
      </c>
      <c r="Q28" s="27">
        <v>92854329</v>
      </c>
      <c r="R28" s="27">
        <v>440615815</v>
      </c>
      <c r="S28" s="27">
        <f t="shared" si="1"/>
        <v>2104174621</v>
      </c>
      <c r="T28" s="28">
        <f t="shared" si="2"/>
        <v>0.017687725117598464</v>
      </c>
      <c r="U28" s="29">
        <v>1994507082</v>
      </c>
      <c r="V28" s="22"/>
      <c r="W28" s="22">
        <f t="shared" si="5"/>
        <v>1663558806</v>
      </c>
      <c r="X28" s="11">
        <v>8</v>
      </c>
      <c r="Y28" s="11">
        <v>32</v>
      </c>
      <c r="Z28" s="31">
        <v>1392437920</v>
      </c>
      <c r="AA28" s="32">
        <f t="shared" si="3"/>
        <v>0.19470949627686093</v>
      </c>
      <c r="AB28" s="32">
        <f t="shared" si="4"/>
        <v>0.7935383421104574</v>
      </c>
      <c r="AC28" s="11" t="b">
        <f>B28='[1]Tien 12T-2016'!B29</f>
        <v>1</v>
      </c>
      <c r="AD28" s="31">
        <v>1994507082</v>
      </c>
      <c r="AE28" s="35">
        <f t="shared" si="6"/>
        <v>-1553891267</v>
      </c>
    </row>
    <row r="29" spans="1:31" s="11" customFormat="1" ht="20.25" customHeight="1">
      <c r="A29" s="12">
        <v>15</v>
      </c>
      <c r="B29" s="13" t="s">
        <v>62</v>
      </c>
      <c r="C29" s="27">
        <v>1806494738</v>
      </c>
      <c r="D29" s="27">
        <v>1515530864</v>
      </c>
      <c r="E29" s="27">
        <v>290963874</v>
      </c>
      <c r="F29" s="27">
        <v>4428211</v>
      </c>
      <c r="G29" s="27">
        <v>13713385</v>
      </c>
      <c r="H29" s="27">
        <v>1802066527</v>
      </c>
      <c r="I29" s="27">
        <v>1529906057</v>
      </c>
      <c r="J29" s="27">
        <v>17210525</v>
      </c>
      <c r="K29" s="27">
        <v>9027622</v>
      </c>
      <c r="L29" s="27">
        <v>0</v>
      </c>
      <c r="M29" s="27">
        <v>1368446309</v>
      </c>
      <c r="N29" s="27">
        <v>77439177</v>
      </c>
      <c r="O29" s="27">
        <v>32918784</v>
      </c>
      <c r="P29" s="27">
        <v>0</v>
      </c>
      <c r="Q29" s="27">
        <v>24863640</v>
      </c>
      <c r="R29" s="27">
        <v>272160470</v>
      </c>
      <c r="S29" s="27">
        <f t="shared" si="1"/>
        <v>1775828380</v>
      </c>
      <c r="T29" s="28">
        <f t="shared" si="2"/>
        <v>0.017150168717843046</v>
      </c>
      <c r="U29" s="29">
        <v>1515530864</v>
      </c>
      <c r="V29" s="22"/>
      <c r="W29" s="22">
        <f t="shared" si="5"/>
        <v>1503667910</v>
      </c>
      <c r="X29" s="11">
        <v>11</v>
      </c>
      <c r="Y29" s="11">
        <v>34</v>
      </c>
      <c r="Z29" s="31">
        <v>1242098601</v>
      </c>
      <c r="AA29" s="32">
        <f t="shared" si="3"/>
        <v>0.210586590138185</v>
      </c>
      <c r="AB29" s="32">
        <f t="shared" si="4"/>
        <v>0.8489731283932782</v>
      </c>
      <c r="AC29" s="11" t="b">
        <f>B29='[1]Tien 12T-2016'!B30</f>
        <v>1</v>
      </c>
      <c r="AD29" s="31">
        <v>1515530864</v>
      </c>
      <c r="AE29" s="35">
        <f t="shared" si="6"/>
        <v>-1243370394</v>
      </c>
    </row>
    <row r="30" spans="1:31" s="11" customFormat="1" ht="20.25" customHeight="1">
      <c r="A30" s="14">
        <v>16</v>
      </c>
      <c r="B30" s="13" t="s">
        <v>63</v>
      </c>
      <c r="C30" s="27">
        <v>898000420</v>
      </c>
      <c r="D30" s="27">
        <v>739544336</v>
      </c>
      <c r="E30" s="27">
        <v>158456084</v>
      </c>
      <c r="F30" s="27">
        <v>400</v>
      </c>
      <c r="G30" s="27">
        <v>3232500</v>
      </c>
      <c r="H30" s="27">
        <v>897677874</v>
      </c>
      <c r="I30" s="27">
        <v>712211625</v>
      </c>
      <c r="J30" s="27">
        <v>41368511</v>
      </c>
      <c r="K30" s="27">
        <v>10474259</v>
      </c>
      <c r="L30" s="27">
        <v>83291</v>
      </c>
      <c r="M30" s="27">
        <v>564836004</v>
      </c>
      <c r="N30" s="27">
        <v>45559764</v>
      </c>
      <c r="O30" s="27">
        <v>26675994</v>
      </c>
      <c r="P30" s="27">
        <v>0</v>
      </c>
      <c r="Q30" s="27">
        <v>23213802</v>
      </c>
      <c r="R30" s="27">
        <v>185466249</v>
      </c>
      <c r="S30" s="27">
        <f t="shared" si="1"/>
        <v>845751813</v>
      </c>
      <c r="T30" s="28">
        <f t="shared" si="2"/>
        <v>0.07290819073614531</v>
      </c>
      <c r="U30" s="29">
        <v>739544336</v>
      </c>
      <c r="V30" s="22"/>
      <c r="W30" s="22">
        <f t="shared" si="5"/>
        <v>660285564</v>
      </c>
      <c r="X30" s="11">
        <v>25</v>
      </c>
      <c r="Y30" s="11">
        <v>4</v>
      </c>
      <c r="Z30" s="31">
        <v>547757257</v>
      </c>
      <c r="AA30" s="32">
        <f t="shared" si="3"/>
        <v>0.2054346255790455</v>
      </c>
      <c r="AB30" s="32">
        <f t="shared" si="4"/>
        <v>0.7933933158299054</v>
      </c>
      <c r="AC30" s="11" t="b">
        <f>B30='[1]Tien 12T-2016'!B31</f>
        <v>1</v>
      </c>
      <c r="AD30" s="31">
        <v>739544336</v>
      </c>
      <c r="AE30" s="35">
        <f t="shared" si="6"/>
        <v>-554078087</v>
      </c>
    </row>
    <row r="31" spans="1:31" s="11" customFormat="1" ht="20.25" customHeight="1">
      <c r="A31" s="12">
        <v>17</v>
      </c>
      <c r="B31" s="13" t="s">
        <v>64</v>
      </c>
      <c r="C31" s="27">
        <v>651414308</v>
      </c>
      <c r="D31" s="27">
        <v>403326982</v>
      </c>
      <c r="E31" s="27">
        <v>248087326</v>
      </c>
      <c r="F31" s="27">
        <v>90500</v>
      </c>
      <c r="G31" s="27">
        <v>0</v>
      </c>
      <c r="H31" s="27">
        <v>651323808</v>
      </c>
      <c r="I31" s="27">
        <v>457231072</v>
      </c>
      <c r="J31" s="27">
        <v>664556</v>
      </c>
      <c r="K31" s="27">
        <v>1552596</v>
      </c>
      <c r="L31" s="27">
        <v>0</v>
      </c>
      <c r="M31" s="27">
        <v>438974281</v>
      </c>
      <c r="N31" s="27">
        <v>15336864</v>
      </c>
      <c r="O31" s="27">
        <v>0</v>
      </c>
      <c r="P31" s="27">
        <v>0</v>
      </c>
      <c r="Q31" s="27">
        <v>702775</v>
      </c>
      <c r="R31" s="27">
        <v>194092736</v>
      </c>
      <c r="S31" s="27">
        <f t="shared" si="1"/>
        <v>649106656</v>
      </c>
      <c r="T31" s="28">
        <f t="shared" si="2"/>
        <v>0.004849084272207992</v>
      </c>
      <c r="U31" s="29">
        <v>403326982</v>
      </c>
      <c r="V31" s="22"/>
      <c r="W31" s="22">
        <f t="shared" si="5"/>
        <v>455013920</v>
      </c>
      <c r="X31" s="11">
        <v>31</v>
      </c>
      <c r="Y31" s="11">
        <v>63</v>
      </c>
      <c r="Z31" s="31">
        <v>168813645</v>
      </c>
      <c r="AA31" s="32">
        <f t="shared" si="3"/>
        <v>1.695362214351808</v>
      </c>
      <c r="AB31" s="32">
        <f t="shared" si="4"/>
        <v>0.702002700321988</v>
      </c>
      <c r="AC31" s="11" t="b">
        <f>B31='[1]Tien 12T-2016'!B32</f>
        <v>1</v>
      </c>
      <c r="AD31" s="31">
        <v>403326982</v>
      </c>
      <c r="AE31" s="35">
        <f t="shared" si="6"/>
        <v>-209234246</v>
      </c>
    </row>
    <row r="32" spans="1:31" s="11" customFormat="1" ht="20.25" customHeight="1">
      <c r="A32" s="14">
        <v>18</v>
      </c>
      <c r="B32" s="13" t="s">
        <v>65</v>
      </c>
      <c r="C32" s="27">
        <v>45113841.164000005</v>
      </c>
      <c r="D32" s="27">
        <v>22073403.164</v>
      </c>
      <c r="E32" s="27">
        <v>23040438.000000004</v>
      </c>
      <c r="F32" s="27">
        <v>408900</v>
      </c>
      <c r="G32" s="27">
        <v>0</v>
      </c>
      <c r="H32" s="27">
        <v>44704941.164000005</v>
      </c>
      <c r="I32" s="27">
        <v>29966478</v>
      </c>
      <c r="J32" s="27">
        <v>13844259</v>
      </c>
      <c r="K32" s="27">
        <v>290001</v>
      </c>
      <c r="L32" s="27">
        <v>0</v>
      </c>
      <c r="M32" s="27">
        <v>13015793</v>
      </c>
      <c r="N32" s="27">
        <v>1157043</v>
      </c>
      <c r="O32" s="27">
        <v>0</v>
      </c>
      <c r="P32" s="27">
        <v>0</v>
      </c>
      <c r="Q32" s="27">
        <v>1659382</v>
      </c>
      <c r="R32" s="27">
        <v>14738463.164</v>
      </c>
      <c r="S32" s="27">
        <f t="shared" si="1"/>
        <v>30570681.164</v>
      </c>
      <c r="T32" s="28">
        <f t="shared" si="2"/>
        <v>0.4716690429886355</v>
      </c>
      <c r="U32" s="29">
        <v>22073403.164</v>
      </c>
      <c r="V32" s="22"/>
      <c r="W32" s="22">
        <f t="shared" si="5"/>
        <v>15832218</v>
      </c>
      <c r="X32" s="11">
        <v>61</v>
      </c>
      <c r="Y32" s="11">
        <v>1</v>
      </c>
      <c r="Z32" s="31">
        <v>6918783</v>
      </c>
      <c r="AA32" s="32">
        <f t="shared" si="3"/>
        <v>1.288295210299268</v>
      </c>
      <c r="AB32" s="32">
        <f t="shared" si="4"/>
        <v>0.6703169094903407</v>
      </c>
      <c r="AC32" s="11" t="b">
        <f>B32='[1]Tien 12T-2016'!B33</f>
        <v>1</v>
      </c>
      <c r="AD32" s="31">
        <v>22073403.164</v>
      </c>
      <c r="AE32" s="35">
        <f t="shared" si="6"/>
        <v>-7334940</v>
      </c>
    </row>
    <row r="33" spans="1:31" s="11" customFormat="1" ht="20.25" customHeight="1">
      <c r="A33" s="12">
        <v>19</v>
      </c>
      <c r="B33" s="13" t="s">
        <v>66</v>
      </c>
      <c r="C33" s="27">
        <v>3066462162.776</v>
      </c>
      <c r="D33" s="27">
        <v>2644235966</v>
      </c>
      <c r="E33" s="27">
        <v>422226196.776</v>
      </c>
      <c r="F33" s="27">
        <v>60777177</v>
      </c>
      <c r="G33" s="27">
        <v>3401340</v>
      </c>
      <c r="H33" s="27">
        <v>3005684985.776</v>
      </c>
      <c r="I33" s="27">
        <v>2213744374.776</v>
      </c>
      <c r="J33" s="27">
        <v>41182327.776</v>
      </c>
      <c r="K33" s="27">
        <v>11744690</v>
      </c>
      <c r="L33" s="27">
        <v>0</v>
      </c>
      <c r="M33" s="27">
        <v>2033485391</v>
      </c>
      <c r="N33" s="27">
        <v>105386783</v>
      </c>
      <c r="O33" s="27">
        <v>14080289</v>
      </c>
      <c r="P33" s="27">
        <v>0</v>
      </c>
      <c r="Q33" s="27">
        <v>7864894</v>
      </c>
      <c r="R33" s="27">
        <v>791940611</v>
      </c>
      <c r="S33" s="27">
        <f t="shared" si="1"/>
        <v>2952757968</v>
      </c>
      <c r="T33" s="28">
        <f t="shared" si="2"/>
        <v>0.023908369177157357</v>
      </c>
      <c r="U33" s="29">
        <v>2644235966</v>
      </c>
      <c r="V33" s="22"/>
      <c r="W33" s="22">
        <f t="shared" si="5"/>
        <v>2160817357</v>
      </c>
      <c r="X33" s="11">
        <v>6</v>
      </c>
      <c r="Y33" s="11">
        <v>19</v>
      </c>
      <c r="Z33" s="31">
        <v>1617373595</v>
      </c>
      <c r="AA33" s="32">
        <f t="shared" si="3"/>
        <v>0.33600385444650466</v>
      </c>
      <c r="AB33" s="32">
        <f t="shared" si="4"/>
        <v>0.7365190914058684</v>
      </c>
      <c r="AC33" s="11" t="b">
        <f>B33='[1]Tien 12T-2016'!B34</f>
        <v>1</v>
      </c>
      <c r="AD33" s="31">
        <v>2644235966</v>
      </c>
      <c r="AE33" s="35">
        <f t="shared" si="6"/>
        <v>-1852295355</v>
      </c>
    </row>
    <row r="34" spans="1:31" s="11" customFormat="1" ht="20.25" customHeight="1">
      <c r="A34" s="14">
        <v>20</v>
      </c>
      <c r="B34" s="13" t="s">
        <v>67</v>
      </c>
      <c r="C34" s="27">
        <v>1032315684</v>
      </c>
      <c r="D34" s="27">
        <v>879648447</v>
      </c>
      <c r="E34" s="27">
        <v>152667237</v>
      </c>
      <c r="F34" s="27">
        <v>68559</v>
      </c>
      <c r="G34" s="27">
        <v>0</v>
      </c>
      <c r="H34" s="27">
        <v>1032247125</v>
      </c>
      <c r="I34" s="27">
        <v>610649969</v>
      </c>
      <c r="J34" s="27">
        <v>15550515</v>
      </c>
      <c r="K34" s="27">
        <v>2790387</v>
      </c>
      <c r="L34" s="27">
        <v>3250</v>
      </c>
      <c r="M34" s="27">
        <v>573003944</v>
      </c>
      <c r="N34" s="27">
        <v>12437184</v>
      </c>
      <c r="O34" s="27">
        <v>2554842</v>
      </c>
      <c r="P34" s="27">
        <v>0</v>
      </c>
      <c r="Q34" s="27">
        <v>4309847</v>
      </c>
      <c r="R34" s="27">
        <v>421597156</v>
      </c>
      <c r="S34" s="27">
        <f t="shared" si="1"/>
        <v>1013902973</v>
      </c>
      <c r="T34" s="28">
        <f t="shared" si="2"/>
        <v>0.030040371622453977</v>
      </c>
      <c r="U34" s="29">
        <v>879648447</v>
      </c>
      <c r="V34" s="22"/>
      <c r="W34" s="22">
        <f t="shared" si="5"/>
        <v>592305817</v>
      </c>
      <c r="X34" s="11">
        <v>20</v>
      </c>
      <c r="Y34" s="11">
        <v>18</v>
      </c>
      <c r="Z34" s="31">
        <v>429260670</v>
      </c>
      <c r="AA34" s="32">
        <f t="shared" si="3"/>
        <v>0.3798278258290004</v>
      </c>
      <c r="AB34" s="32">
        <f t="shared" si="4"/>
        <v>0.5915734267605735</v>
      </c>
      <c r="AC34" s="11" t="b">
        <f>B34='[1]Tien 12T-2016'!B35</f>
        <v>1</v>
      </c>
      <c r="AD34" s="31">
        <v>879648447</v>
      </c>
      <c r="AE34" s="35">
        <f t="shared" si="6"/>
        <v>-458051291</v>
      </c>
    </row>
    <row r="35" spans="1:31" s="11" customFormat="1" ht="20.25" customHeight="1">
      <c r="A35" s="12">
        <v>21</v>
      </c>
      <c r="B35" s="13" t="s">
        <v>68</v>
      </c>
      <c r="C35" s="27">
        <v>799215329.9330001</v>
      </c>
      <c r="D35" s="27">
        <v>690373855.7149999</v>
      </c>
      <c r="E35" s="27">
        <v>108841474.21800017</v>
      </c>
      <c r="F35" s="27">
        <v>36400</v>
      </c>
      <c r="G35" s="27">
        <v>0</v>
      </c>
      <c r="H35" s="27">
        <v>799178929.9310001</v>
      </c>
      <c r="I35" s="27">
        <v>507769917.18299997</v>
      </c>
      <c r="J35" s="27">
        <v>11550552.359</v>
      </c>
      <c r="K35" s="27">
        <v>9914021</v>
      </c>
      <c r="L35" s="27">
        <v>0</v>
      </c>
      <c r="M35" s="27">
        <v>451163256.58</v>
      </c>
      <c r="N35" s="27">
        <v>19927128.244</v>
      </c>
      <c r="O35" s="27">
        <v>14080851</v>
      </c>
      <c r="P35" s="27">
        <v>51169</v>
      </c>
      <c r="Q35" s="27">
        <v>1082939</v>
      </c>
      <c r="R35" s="27">
        <v>291409012.748</v>
      </c>
      <c r="S35" s="27">
        <f t="shared" si="1"/>
        <v>777714356.572</v>
      </c>
      <c r="T35" s="28">
        <f t="shared" si="2"/>
        <v>0.042272243062529004</v>
      </c>
      <c r="U35" s="29">
        <v>690373855.7149999</v>
      </c>
      <c r="V35" s="22"/>
      <c r="W35" s="22">
        <f t="shared" si="5"/>
        <v>486305343.824</v>
      </c>
      <c r="X35" s="11">
        <v>27</v>
      </c>
      <c r="Y35" s="11">
        <v>9</v>
      </c>
      <c r="Z35" s="31">
        <v>389386827.617</v>
      </c>
      <c r="AA35" s="32">
        <f t="shared" si="3"/>
        <v>0.24890034621902735</v>
      </c>
      <c r="AB35" s="32">
        <f t="shared" si="4"/>
        <v>0.6353644949408764</v>
      </c>
      <c r="AC35" s="11" t="b">
        <f>B35='[1]Tien 12T-2016'!B36</f>
        <v>1</v>
      </c>
      <c r="AD35" s="31">
        <v>690373855.7149999</v>
      </c>
      <c r="AE35" s="35">
        <f t="shared" si="6"/>
        <v>-398964842.9669999</v>
      </c>
    </row>
    <row r="36" spans="1:31" s="11" customFormat="1" ht="20.25" customHeight="1">
      <c r="A36" s="14">
        <v>22</v>
      </c>
      <c r="B36" s="13" t="s">
        <v>69</v>
      </c>
      <c r="C36" s="27">
        <v>56276185</v>
      </c>
      <c r="D36" s="27">
        <v>52117345</v>
      </c>
      <c r="E36" s="27">
        <v>4158840</v>
      </c>
      <c r="F36" s="27">
        <v>1800</v>
      </c>
      <c r="G36" s="27">
        <v>0</v>
      </c>
      <c r="H36" s="27">
        <v>56274385</v>
      </c>
      <c r="I36" s="27">
        <v>12646906</v>
      </c>
      <c r="J36" s="27">
        <v>428683</v>
      </c>
      <c r="K36" s="27">
        <v>10000</v>
      </c>
      <c r="L36" s="27">
        <v>0</v>
      </c>
      <c r="M36" s="27">
        <v>10530846</v>
      </c>
      <c r="N36" s="27">
        <v>1444326</v>
      </c>
      <c r="O36" s="27">
        <v>0</v>
      </c>
      <c r="P36" s="27">
        <v>0</v>
      </c>
      <c r="Q36" s="27">
        <v>233051</v>
      </c>
      <c r="R36" s="27">
        <v>43627479</v>
      </c>
      <c r="S36" s="27">
        <f t="shared" si="1"/>
        <v>55835702</v>
      </c>
      <c r="T36" s="28">
        <f t="shared" si="2"/>
        <v>0.03468698193850733</v>
      </c>
      <c r="U36" s="29">
        <v>52117345</v>
      </c>
      <c r="V36" s="22"/>
      <c r="W36" s="22">
        <f t="shared" si="5"/>
        <v>12208223</v>
      </c>
      <c r="X36" s="11">
        <v>60</v>
      </c>
      <c r="Y36" s="11">
        <v>12</v>
      </c>
      <c r="Z36" s="31">
        <v>8241032</v>
      </c>
      <c r="AA36" s="32">
        <f t="shared" si="3"/>
        <v>0.48139492723726834</v>
      </c>
      <c r="AB36" s="32">
        <f t="shared" si="4"/>
        <v>0.22473645869252948</v>
      </c>
      <c r="AC36" s="11" t="b">
        <f>B36='[1]Tien 12T-2016'!B37</f>
        <v>1</v>
      </c>
      <c r="AD36" s="31">
        <v>52117345</v>
      </c>
      <c r="AE36" s="35">
        <f t="shared" si="6"/>
        <v>-8489866</v>
      </c>
    </row>
    <row r="37" spans="1:31" s="11" customFormat="1" ht="20.25" customHeight="1">
      <c r="A37" s="12">
        <v>23</v>
      </c>
      <c r="B37" s="13" t="s">
        <v>70</v>
      </c>
      <c r="C37" s="27">
        <v>135471175</v>
      </c>
      <c r="D37" s="27">
        <v>129830268</v>
      </c>
      <c r="E37" s="27">
        <v>5640907</v>
      </c>
      <c r="F37" s="27">
        <v>200</v>
      </c>
      <c r="G37" s="27">
        <v>0</v>
      </c>
      <c r="H37" s="27">
        <v>135470975</v>
      </c>
      <c r="I37" s="27">
        <v>113366483</v>
      </c>
      <c r="J37" s="27">
        <v>6190184</v>
      </c>
      <c r="K37" s="27">
        <v>1455</v>
      </c>
      <c r="L37" s="27">
        <v>0</v>
      </c>
      <c r="M37" s="27">
        <v>105093160</v>
      </c>
      <c r="N37" s="27">
        <v>2430</v>
      </c>
      <c r="O37" s="27">
        <v>859881</v>
      </c>
      <c r="P37" s="27">
        <v>0</v>
      </c>
      <c r="Q37" s="27">
        <v>1219373</v>
      </c>
      <c r="R37" s="27">
        <v>22104492</v>
      </c>
      <c r="S37" s="27">
        <f t="shared" si="1"/>
        <v>129279336</v>
      </c>
      <c r="T37" s="28">
        <f t="shared" si="2"/>
        <v>0.05461613376503883</v>
      </c>
      <c r="U37" s="29">
        <v>129830268</v>
      </c>
      <c r="V37" s="22"/>
      <c r="W37" s="22">
        <f t="shared" si="5"/>
        <v>107174844</v>
      </c>
      <c r="X37" s="11">
        <v>54</v>
      </c>
      <c r="Y37" s="11">
        <v>7</v>
      </c>
      <c r="Z37" s="31">
        <v>107720393</v>
      </c>
      <c r="AA37" s="32">
        <f t="shared" si="3"/>
        <v>-0.005064491363302026</v>
      </c>
      <c r="AB37" s="32">
        <f t="shared" si="4"/>
        <v>0.8368322660998048</v>
      </c>
      <c r="AC37" s="11" t="b">
        <f>B37='[1]Tien 12T-2016'!B38</f>
        <v>1</v>
      </c>
      <c r="AD37" s="31">
        <v>129830268</v>
      </c>
      <c r="AE37" s="35">
        <f t="shared" si="6"/>
        <v>-107725776</v>
      </c>
    </row>
    <row r="38" spans="1:31" s="11" customFormat="1" ht="20.25" customHeight="1">
      <c r="A38" s="14">
        <v>24</v>
      </c>
      <c r="B38" s="13" t="s">
        <v>71</v>
      </c>
      <c r="C38" s="27">
        <v>11241308754.608</v>
      </c>
      <c r="D38" s="27">
        <v>9998361108.937</v>
      </c>
      <c r="E38" s="27">
        <v>1242947645.6709995</v>
      </c>
      <c r="F38" s="27">
        <v>37871441</v>
      </c>
      <c r="G38" s="27">
        <v>0</v>
      </c>
      <c r="H38" s="27">
        <v>11203437313.608</v>
      </c>
      <c r="I38" s="27">
        <v>9240200872.448</v>
      </c>
      <c r="J38" s="27">
        <v>85787663</v>
      </c>
      <c r="K38" s="27">
        <v>24111060</v>
      </c>
      <c r="L38" s="27">
        <v>222890</v>
      </c>
      <c r="M38" s="27">
        <v>8567987754.448</v>
      </c>
      <c r="N38" s="27">
        <v>181731043</v>
      </c>
      <c r="O38" s="27">
        <v>290224944</v>
      </c>
      <c r="P38" s="27">
        <v>0</v>
      </c>
      <c r="Q38" s="27">
        <v>90135518</v>
      </c>
      <c r="R38" s="27">
        <v>1963236441.1599998</v>
      </c>
      <c r="S38" s="27">
        <f t="shared" si="1"/>
        <v>11093315700.608</v>
      </c>
      <c r="T38" s="28">
        <f t="shared" si="2"/>
        <v>0.011917664401469397</v>
      </c>
      <c r="U38" s="29">
        <v>9998361108.937</v>
      </c>
      <c r="V38" s="22"/>
      <c r="W38" s="22">
        <f t="shared" si="5"/>
        <v>9130079259.448</v>
      </c>
      <c r="X38" s="11">
        <v>2</v>
      </c>
      <c r="Y38" s="11">
        <v>46</v>
      </c>
      <c r="Z38" s="31">
        <v>7924608958.948999</v>
      </c>
      <c r="AA38" s="32">
        <f t="shared" si="3"/>
        <v>0.15211732298004468</v>
      </c>
      <c r="AB38" s="32">
        <f t="shared" si="4"/>
        <v>0.8247648122442387</v>
      </c>
      <c r="AC38" s="11" t="b">
        <f>B38='[1]Tien 12T-2016'!B39</f>
        <v>1</v>
      </c>
      <c r="AD38" s="31">
        <v>9998361108.937</v>
      </c>
      <c r="AE38" s="35">
        <f t="shared" si="6"/>
        <v>-8035124667.777</v>
      </c>
    </row>
    <row r="39" spans="1:31" s="11" customFormat="1" ht="20.25" customHeight="1">
      <c r="A39" s="12">
        <v>25</v>
      </c>
      <c r="B39" s="13" t="s">
        <v>72</v>
      </c>
      <c r="C39" s="27">
        <v>393912619</v>
      </c>
      <c r="D39" s="27">
        <v>322080691</v>
      </c>
      <c r="E39" s="27">
        <v>71831928</v>
      </c>
      <c r="F39" s="27">
        <v>10000</v>
      </c>
      <c r="G39" s="27">
        <v>0</v>
      </c>
      <c r="H39" s="27">
        <v>393902619</v>
      </c>
      <c r="I39" s="27">
        <v>375992004</v>
      </c>
      <c r="J39" s="27">
        <v>1765130</v>
      </c>
      <c r="K39" s="27">
        <v>572335</v>
      </c>
      <c r="L39" s="27">
        <v>33560</v>
      </c>
      <c r="M39" s="27">
        <v>369566271</v>
      </c>
      <c r="N39" s="27">
        <v>3686301</v>
      </c>
      <c r="O39" s="27">
        <v>72675</v>
      </c>
      <c r="P39" s="27">
        <v>0</v>
      </c>
      <c r="Q39" s="27">
        <v>295732</v>
      </c>
      <c r="R39" s="27">
        <v>17910615</v>
      </c>
      <c r="S39" s="27">
        <f t="shared" si="1"/>
        <v>391531594</v>
      </c>
      <c r="T39" s="28">
        <f t="shared" si="2"/>
        <v>0.006306051657417693</v>
      </c>
      <c r="U39" s="29">
        <v>322080691</v>
      </c>
      <c r="V39" s="22"/>
      <c r="W39" s="22">
        <f t="shared" si="5"/>
        <v>373620979</v>
      </c>
      <c r="X39" s="11">
        <v>44</v>
      </c>
      <c r="Y39" s="11">
        <v>55</v>
      </c>
      <c r="Z39" s="31">
        <v>301828554</v>
      </c>
      <c r="AA39" s="32">
        <f t="shared" si="3"/>
        <v>0.23785829421559632</v>
      </c>
      <c r="AB39" s="32">
        <f t="shared" si="4"/>
        <v>0.954530348019849</v>
      </c>
      <c r="AC39" s="11" t="b">
        <f>B39='[1]Tien 12T-2016'!B40</f>
        <v>1</v>
      </c>
      <c r="AD39" s="31">
        <v>322080691</v>
      </c>
      <c r="AE39" s="35">
        <f t="shared" si="6"/>
        <v>-304170076</v>
      </c>
    </row>
    <row r="40" spans="1:31" s="11" customFormat="1" ht="20.25" customHeight="1">
      <c r="A40" s="14">
        <v>26</v>
      </c>
      <c r="B40" s="13" t="s">
        <v>73</v>
      </c>
      <c r="C40" s="27">
        <v>387377099</v>
      </c>
      <c r="D40" s="27">
        <v>293660130</v>
      </c>
      <c r="E40" s="27">
        <v>93716969</v>
      </c>
      <c r="F40" s="27">
        <v>1027582</v>
      </c>
      <c r="G40" s="27">
        <v>0</v>
      </c>
      <c r="H40" s="27">
        <v>386349517</v>
      </c>
      <c r="I40" s="27">
        <v>321622116</v>
      </c>
      <c r="J40" s="27">
        <v>6276938</v>
      </c>
      <c r="K40" s="27">
        <v>1234987</v>
      </c>
      <c r="L40" s="27">
        <v>36666</v>
      </c>
      <c r="M40" s="27">
        <v>260194142</v>
      </c>
      <c r="N40" s="27">
        <v>6740158</v>
      </c>
      <c r="O40" s="27">
        <v>43228726</v>
      </c>
      <c r="P40" s="27">
        <v>0</v>
      </c>
      <c r="Q40" s="27">
        <v>3910499</v>
      </c>
      <c r="R40" s="27">
        <v>64727401</v>
      </c>
      <c r="S40" s="27">
        <f t="shared" si="1"/>
        <v>378800926</v>
      </c>
      <c r="T40" s="28">
        <f t="shared" si="2"/>
        <v>0.023470372914280557</v>
      </c>
      <c r="U40" s="29">
        <v>293660130</v>
      </c>
      <c r="V40" s="22"/>
      <c r="W40" s="22">
        <f t="shared" si="5"/>
        <v>314073525</v>
      </c>
      <c r="X40" s="11">
        <v>45</v>
      </c>
      <c r="Y40" s="11">
        <v>20</v>
      </c>
      <c r="Z40" s="31">
        <v>223768186</v>
      </c>
      <c r="AA40" s="32">
        <f t="shared" si="3"/>
        <v>0.4035664792849507</v>
      </c>
      <c r="AB40" s="32">
        <f t="shared" si="4"/>
        <v>0.8324641337651782</v>
      </c>
      <c r="AC40" s="11" t="b">
        <f>B40='[1]Tien 12T-2016'!B41</f>
        <v>1</v>
      </c>
      <c r="AD40" s="31">
        <v>293660130</v>
      </c>
      <c r="AE40" s="35">
        <f t="shared" si="6"/>
        <v>-228932729</v>
      </c>
    </row>
    <row r="41" spans="1:31" s="11" customFormat="1" ht="20.25" customHeight="1">
      <c r="A41" s="12">
        <v>27</v>
      </c>
      <c r="B41" s="36" t="s">
        <v>74</v>
      </c>
      <c r="C41" s="27">
        <v>3536718104</v>
      </c>
      <c r="D41" s="27">
        <v>3408394365</v>
      </c>
      <c r="E41" s="27">
        <v>128323739</v>
      </c>
      <c r="F41" s="27">
        <v>700492</v>
      </c>
      <c r="G41" s="27">
        <v>0</v>
      </c>
      <c r="H41" s="27">
        <v>3536017612</v>
      </c>
      <c r="I41" s="27">
        <v>2095756160</v>
      </c>
      <c r="J41" s="27">
        <v>20148143</v>
      </c>
      <c r="K41" s="27">
        <v>3441357</v>
      </c>
      <c r="L41" s="27">
        <v>4300</v>
      </c>
      <c r="M41" s="27">
        <v>2021215016</v>
      </c>
      <c r="N41" s="27">
        <v>8462475</v>
      </c>
      <c r="O41" s="27">
        <v>36463752</v>
      </c>
      <c r="P41" s="27">
        <v>0</v>
      </c>
      <c r="Q41" s="27">
        <v>6021117</v>
      </c>
      <c r="R41" s="27">
        <v>1440261452</v>
      </c>
      <c r="S41" s="27">
        <f t="shared" si="1"/>
        <v>3512423812</v>
      </c>
      <c r="T41" s="28">
        <f t="shared" si="2"/>
        <v>0.011257893666408215</v>
      </c>
      <c r="U41" s="29">
        <v>3408394365</v>
      </c>
      <c r="V41" s="22"/>
      <c r="W41" s="22">
        <f t="shared" si="5"/>
        <v>2072162360</v>
      </c>
      <c r="X41" s="11">
        <v>4</v>
      </c>
      <c r="Y41" s="11">
        <v>47</v>
      </c>
      <c r="Z41" s="31">
        <v>1964219797</v>
      </c>
      <c r="AA41" s="32">
        <f t="shared" si="3"/>
        <v>0.0549544216817605</v>
      </c>
      <c r="AB41" s="32">
        <f t="shared" si="4"/>
        <v>0.59268826967596</v>
      </c>
      <c r="AC41" s="11" t="b">
        <f>B41='[1]Tien 12T-2016'!B42</f>
        <v>1</v>
      </c>
      <c r="AD41" s="31">
        <v>3408394365</v>
      </c>
      <c r="AE41" s="35">
        <f t="shared" si="6"/>
        <v>-1968132913</v>
      </c>
    </row>
    <row r="42" spans="1:31" s="11" customFormat="1" ht="20.25" customHeight="1">
      <c r="A42" s="14">
        <v>28</v>
      </c>
      <c r="B42" s="13" t="s">
        <v>75</v>
      </c>
      <c r="C42" s="27">
        <v>539953669</v>
      </c>
      <c r="D42" s="27">
        <v>491991458</v>
      </c>
      <c r="E42" s="27">
        <v>47962211</v>
      </c>
      <c r="F42" s="27">
        <v>282486</v>
      </c>
      <c r="G42" s="27">
        <v>0</v>
      </c>
      <c r="H42" s="27">
        <v>539671183</v>
      </c>
      <c r="I42" s="27">
        <v>298416364</v>
      </c>
      <c r="J42" s="27">
        <v>3289260</v>
      </c>
      <c r="K42" s="27">
        <v>2855811</v>
      </c>
      <c r="L42" s="27">
        <v>0</v>
      </c>
      <c r="M42" s="27">
        <v>281679184</v>
      </c>
      <c r="N42" s="27">
        <v>7158204</v>
      </c>
      <c r="O42" s="27">
        <v>262220</v>
      </c>
      <c r="P42" s="27">
        <v>652000</v>
      </c>
      <c r="Q42" s="27">
        <v>2519685</v>
      </c>
      <c r="R42" s="27">
        <v>241254819</v>
      </c>
      <c r="S42" s="27">
        <f t="shared" si="1"/>
        <v>533526112</v>
      </c>
      <c r="T42" s="28">
        <f t="shared" si="2"/>
        <v>0.02059227221198902</v>
      </c>
      <c r="U42" s="29">
        <v>491991458</v>
      </c>
      <c r="V42" s="22"/>
      <c r="W42" s="22">
        <f t="shared" si="5"/>
        <v>292271293</v>
      </c>
      <c r="X42" s="11">
        <v>36</v>
      </c>
      <c r="Y42" s="11">
        <v>27</v>
      </c>
      <c r="Z42" s="31">
        <v>246130213</v>
      </c>
      <c r="AA42" s="32">
        <f t="shared" si="3"/>
        <v>0.18746613606514045</v>
      </c>
      <c r="AB42" s="32">
        <f t="shared" si="4"/>
        <v>0.5529596046635679</v>
      </c>
      <c r="AC42" s="11" t="b">
        <f>B42='[1]Tien 12T-2016'!B43</f>
        <v>1</v>
      </c>
      <c r="AD42" s="31">
        <v>491991458</v>
      </c>
      <c r="AE42" s="35">
        <f t="shared" si="6"/>
        <v>-250736639</v>
      </c>
    </row>
    <row r="43" spans="1:31" s="11" customFormat="1" ht="20.25" customHeight="1">
      <c r="A43" s="12">
        <v>29</v>
      </c>
      <c r="B43" s="13" t="s">
        <v>76</v>
      </c>
      <c r="C43" s="27">
        <v>132819992.243</v>
      </c>
      <c r="D43" s="27">
        <v>93998908</v>
      </c>
      <c r="E43" s="27">
        <v>38821084.243</v>
      </c>
      <c r="F43" s="27">
        <v>30250</v>
      </c>
      <c r="G43" s="27">
        <v>0</v>
      </c>
      <c r="H43" s="27">
        <v>132789742.243</v>
      </c>
      <c r="I43" s="27">
        <v>103194926.243</v>
      </c>
      <c r="J43" s="27">
        <v>592344</v>
      </c>
      <c r="K43" s="27">
        <v>47400</v>
      </c>
      <c r="L43" s="27">
        <v>3000</v>
      </c>
      <c r="M43" s="27">
        <v>96673461.243</v>
      </c>
      <c r="N43" s="27">
        <v>1327326</v>
      </c>
      <c r="O43" s="27">
        <v>250141</v>
      </c>
      <c r="P43" s="27">
        <v>0</v>
      </c>
      <c r="Q43" s="27">
        <v>4301254</v>
      </c>
      <c r="R43" s="27">
        <v>29594816</v>
      </c>
      <c r="S43" s="27">
        <f t="shared" si="1"/>
        <v>132146998.243</v>
      </c>
      <c r="T43" s="28">
        <f t="shared" si="2"/>
        <v>0.00622844575213405</v>
      </c>
      <c r="U43" s="29">
        <v>93998908</v>
      </c>
      <c r="V43" s="22"/>
      <c r="W43" s="22">
        <f t="shared" si="5"/>
        <v>102552182.243</v>
      </c>
      <c r="X43" s="11">
        <v>55</v>
      </c>
      <c r="Y43" s="11">
        <v>56</v>
      </c>
      <c r="Z43" s="31">
        <v>57331676</v>
      </c>
      <c r="AA43" s="32">
        <f t="shared" si="3"/>
        <v>0.788752560504249</v>
      </c>
      <c r="AB43" s="32">
        <f t="shared" si="4"/>
        <v>0.7771302549421125</v>
      </c>
      <c r="AC43" s="11" t="b">
        <f>B43='[1]Tien 12T-2016'!B44</f>
        <v>1</v>
      </c>
      <c r="AD43" s="31">
        <v>93998908</v>
      </c>
      <c r="AE43" s="35">
        <f t="shared" si="6"/>
        <v>-64404092</v>
      </c>
    </row>
    <row r="44" spans="1:31" s="11" customFormat="1" ht="20.25" customHeight="1">
      <c r="A44" s="14">
        <v>30</v>
      </c>
      <c r="B44" s="13" t="s">
        <v>77</v>
      </c>
      <c r="C44" s="27">
        <v>50052711114.30601</v>
      </c>
      <c r="D44" s="27">
        <v>46747265321.61099</v>
      </c>
      <c r="E44" s="27">
        <v>3305445792.695015</v>
      </c>
      <c r="F44" s="27">
        <v>56141784.35</v>
      </c>
      <c r="G44" s="27">
        <v>520643</v>
      </c>
      <c r="H44" s="27">
        <v>49996569329.95601</v>
      </c>
      <c r="I44" s="27">
        <v>23945789114.745007</v>
      </c>
      <c r="J44" s="27">
        <v>211004044.597</v>
      </c>
      <c r="K44" s="27">
        <v>90171799</v>
      </c>
      <c r="L44" s="27">
        <v>47519</v>
      </c>
      <c r="M44" s="27">
        <v>21081837947.10801</v>
      </c>
      <c r="N44" s="27">
        <v>900587998</v>
      </c>
      <c r="O44" s="27">
        <v>673404392.245</v>
      </c>
      <c r="P44" s="27">
        <v>0</v>
      </c>
      <c r="Q44" s="27">
        <v>988735414.795</v>
      </c>
      <c r="R44" s="27">
        <v>26050780215.211002</v>
      </c>
      <c r="S44" s="27">
        <f t="shared" si="1"/>
        <v>49695345967.35901</v>
      </c>
      <c r="T44" s="28">
        <f t="shared" si="2"/>
        <v>0.012579387597275584</v>
      </c>
      <c r="U44" s="29">
        <v>46747265321.61099</v>
      </c>
      <c r="V44" s="22"/>
      <c r="W44" s="22">
        <f t="shared" si="5"/>
        <v>23644565752.148006</v>
      </c>
      <c r="X44" s="11">
        <v>1</v>
      </c>
      <c r="Y44" s="11">
        <v>45</v>
      </c>
      <c r="Z44" s="31">
        <v>20695030894.927998</v>
      </c>
      <c r="AA44" s="32">
        <f t="shared" si="3"/>
        <v>0.14252381995442637</v>
      </c>
      <c r="AB44" s="32">
        <f t="shared" si="4"/>
        <v>0.47894864459025227</v>
      </c>
      <c r="AC44" s="11" t="b">
        <f>B44='[1]Tien 12T-2016'!B45</f>
        <v>1</v>
      </c>
      <c r="AD44" s="31">
        <v>46747265321.61099</v>
      </c>
      <c r="AE44" s="35">
        <f t="shared" si="6"/>
        <v>-20696485106.39999</v>
      </c>
    </row>
    <row r="45" spans="1:31" s="11" customFormat="1" ht="20.25" customHeight="1">
      <c r="A45" s="12">
        <v>31</v>
      </c>
      <c r="B45" s="13" t="s">
        <v>78</v>
      </c>
      <c r="C45" s="27">
        <v>407769742.19799995</v>
      </c>
      <c r="D45" s="27">
        <v>328953504.01</v>
      </c>
      <c r="E45" s="27">
        <v>78816238.18799996</v>
      </c>
      <c r="F45" s="27">
        <v>8760764</v>
      </c>
      <c r="G45" s="27">
        <v>0</v>
      </c>
      <c r="H45" s="27">
        <v>399008977.296</v>
      </c>
      <c r="I45" s="27">
        <v>299094055.491</v>
      </c>
      <c r="J45" s="27">
        <v>2133367.1</v>
      </c>
      <c r="K45" s="27">
        <v>1859135.106</v>
      </c>
      <c r="L45" s="27">
        <v>0</v>
      </c>
      <c r="M45" s="27">
        <v>241428085.733</v>
      </c>
      <c r="N45" s="27">
        <v>4524373</v>
      </c>
      <c r="O45" s="27">
        <v>1091742</v>
      </c>
      <c r="P45" s="27">
        <v>0</v>
      </c>
      <c r="Q45" s="27">
        <v>48057352.552</v>
      </c>
      <c r="R45" s="27">
        <v>99914921.805</v>
      </c>
      <c r="S45" s="27">
        <f t="shared" si="1"/>
        <v>395016475.09000003</v>
      </c>
      <c r="T45" s="28">
        <f t="shared" si="2"/>
        <v>0.01334865114402161</v>
      </c>
      <c r="U45" s="29">
        <v>328953504.01</v>
      </c>
      <c r="V45" s="22"/>
      <c r="W45" s="22">
        <f t="shared" si="5"/>
        <v>295101553.285</v>
      </c>
      <c r="X45" s="11">
        <v>43</v>
      </c>
      <c r="Y45" s="11">
        <v>44</v>
      </c>
      <c r="Z45" s="31">
        <v>221907848.783</v>
      </c>
      <c r="AA45" s="32">
        <f t="shared" si="3"/>
        <v>0.32983828604266696</v>
      </c>
      <c r="AB45" s="32">
        <f t="shared" si="4"/>
        <v>0.7495922961881649</v>
      </c>
      <c r="AC45" s="11" t="b">
        <f>B45='[1]Tien 12T-2016'!B46</f>
        <v>1</v>
      </c>
      <c r="AD45" s="31">
        <v>328953504.01</v>
      </c>
      <c r="AE45" s="35">
        <f t="shared" si="6"/>
        <v>-229038582.20499998</v>
      </c>
    </row>
    <row r="46" spans="1:31" s="11" customFormat="1" ht="20.25" customHeight="1">
      <c r="A46" s="14">
        <v>32</v>
      </c>
      <c r="B46" s="13" t="s">
        <v>79</v>
      </c>
      <c r="C46" s="27">
        <v>1193517209</v>
      </c>
      <c r="D46" s="27">
        <v>990583142</v>
      </c>
      <c r="E46" s="27">
        <v>202934067</v>
      </c>
      <c r="F46" s="27">
        <v>1436625</v>
      </c>
      <c r="G46" s="27">
        <v>0</v>
      </c>
      <c r="H46" s="27">
        <v>1192080584</v>
      </c>
      <c r="I46" s="27">
        <v>939958189</v>
      </c>
      <c r="J46" s="27">
        <v>38922606</v>
      </c>
      <c r="K46" s="27">
        <v>6605144</v>
      </c>
      <c r="L46" s="27">
        <v>0</v>
      </c>
      <c r="M46" s="27">
        <v>848813746</v>
      </c>
      <c r="N46" s="27">
        <v>38035632</v>
      </c>
      <c r="O46" s="27">
        <v>1752033</v>
      </c>
      <c r="P46" s="27">
        <v>0</v>
      </c>
      <c r="Q46" s="27">
        <v>5829028</v>
      </c>
      <c r="R46" s="27">
        <v>252122395</v>
      </c>
      <c r="S46" s="27">
        <f aca="true" t="shared" si="7" ref="S46:S77">M46+N46+O46+P46+Q46+R46</f>
        <v>1146552834</v>
      </c>
      <c r="T46" s="28">
        <f aca="true" t="shared" si="8" ref="T46:T77">(J46+K46+L46)/I46</f>
        <v>0.04843593101565074</v>
      </c>
      <c r="U46" s="29">
        <v>990583142</v>
      </c>
      <c r="V46" s="22"/>
      <c r="W46" s="22">
        <f t="shared" si="5"/>
        <v>894430439</v>
      </c>
      <c r="X46" s="11">
        <v>16</v>
      </c>
      <c r="Y46" s="11">
        <v>8</v>
      </c>
      <c r="Z46" s="31">
        <v>737515985</v>
      </c>
      <c r="AA46" s="32">
        <f aca="true" t="shared" si="9" ref="AA46:AA77">(W46-Z46)/Z46</f>
        <v>0.2127607498568319</v>
      </c>
      <c r="AB46" s="32">
        <f aca="true" t="shared" si="10" ref="AB46:AB77">I46/H46</f>
        <v>0.7885022217591962</v>
      </c>
      <c r="AC46" s="11" t="b">
        <f>B46='[1]Tien 12T-2016'!B47</f>
        <v>1</v>
      </c>
      <c r="AD46" s="31">
        <v>990583142</v>
      </c>
      <c r="AE46" s="35">
        <f t="shared" si="6"/>
        <v>-738460747</v>
      </c>
    </row>
    <row r="47" spans="1:31" s="11" customFormat="1" ht="20.25" customHeight="1">
      <c r="A47" s="12">
        <v>33</v>
      </c>
      <c r="B47" s="13" t="s">
        <v>80</v>
      </c>
      <c r="C47" s="27">
        <v>510185334.94299996</v>
      </c>
      <c r="D47" s="27">
        <v>471642812.69200003</v>
      </c>
      <c r="E47" s="27">
        <v>38542522.25099993</v>
      </c>
      <c r="F47" s="27">
        <v>800</v>
      </c>
      <c r="G47" s="27">
        <v>0</v>
      </c>
      <c r="H47" s="27">
        <v>510184534.94299996</v>
      </c>
      <c r="I47" s="27">
        <v>171258758.51999998</v>
      </c>
      <c r="J47" s="27">
        <v>5043020.692</v>
      </c>
      <c r="K47" s="27">
        <v>312397.331</v>
      </c>
      <c r="L47" s="27">
        <v>17689.34</v>
      </c>
      <c r="M47" s="27">
        <v>147370280.64599997</v>
      </c>
      <c r="N47" s="27">
        <v>18443290.511</v>
      </c>
      <c r="O47" s="27">
        <v>72080</v>
      </c>
      <c r="P47" s="27">
        <v>0</v>
      </c>
      <c r="Q47" s="27">
        <v>0</v>
      </c>
      <c r="R47" s="27">
        <v>338925776.423</v>
      </c>
      <c r="S47" s="27">
        <f t="shared" si="7"/>
        <v>504811427.5799999</v>
      </c>
      <c r="T47" s="28">
        <f t="shared" si="8"/>
        <v>0.03137420479649522</v>
      </c>
      <c r="U47" s="29">
        <v>471642812.69200003</v>
      </c>
      <c r="V47" s="22"/>
      <c r="W47" s="22">
        <f aca="true" t="shared" si="11" ref="W47:W77">M47+N47+O47+P47+Q47</f>
        <v>165885651.15699998</v>
      </c>
      <c r="X47" s="11">
        <v>39</v>
      </c>
      <c r="Y47" s="11">
        <v>16</v>
      </c>
      <c r="Z47" s="31">
        <v>132764447.57700002</v>
      </c>
      <c r="AA47" s="32">
        <f t="shared" si="9"/>
        <v>0.24947344100377847</v>
      </c>
      <c r="AB47" s="32">
        <f t="shared" si="10"/>
        <v>0.3356800271084927</v>
      </c>
      <c r="AC47" s="11" t="b">
        <f>B47='[1]Tien 12T-2016'!B48</f>
        <v>1</v>
      </c>
      <c r="AD47" s="31">
        <v>471642812.69200003</v>
      </c>
      <c r="AE47" s="35">
        <f t="shared" si="6"/>
        <v>-132717036.26900005</v>
      </c>
    </row>
    <row r="48" spans="1:31" s="11" customFormat="1" ht="20.25" customHeight="1">
      <c r="A48" s="14">
        <v>34</v>
      </c>
      <c r="B48" s="13" t="s">
        <v>81</v>
      </c>
      <c r="C48" s="27">
        <v>1315619080.7370002</v>
      </c>
      <c r="D48" s="27">
        <v>1240298453.289</v>
      </c>
      <c r="E48" s="27">
        <v>75320627.4480002</v>
      </c>
      <c r="F48" s="27">
        <v>137750</v>
      </c>
      <c r="G48" s="27">
        <v>0</v>
      </c>
      <c r="H48" s="27">
        <v>1315481330.7370002</v>
      </c>
      <c r="I48" s="27">
        <v>760068030.097</v>
      </c>
      <c r="J48" s="27">
        <v>15760645.751999998</v>
      </c>
      <c r="K48" s="27">
        <v>1376623.281</v>
      </c>
      <c r="L48" s="27">
        <v>0</v>
      </c>
      <c r="M48" s="27">
        <v>721302765.7449999</v>
      </c>
      <c r="N48" s="27">
        <v>16432357.615999999</v>
      </c>
      <c r="O48" s="27">
        <v>3260507.3660000004</v>
      </c>
      <c r="P48" s="27">
        <v>0</v>
      </c>
      <c r="Q48" s="27">
        <v>1935130.337</v>
      </c>
      <c r="R48" s="27">
        <v>555413300.6400002</v>
      </c>
      <c r="S48" s="27">
        <f t="shared" si="7"/>
        <v>1298344061.7040002</v>
      </c>
      <c r="T48" s="28">
        <f t="shared" si="8"/>
        <v>0.022547019943481822</v>
      </c>
      <c r="U48" s="29">
        <v>1240298453.289</v>
      </c>
      <c r="V48" s="22"/>
      <c r="W48" s="22">
        <f t="shared" si="11"/>
        <v>742930761.064</v>
      </c>
      <c r="X48" s="11">
        <v>15</v>
      </c>
      <c r="Y48" s="11">
        <v>23</v>
      </c>
      <c r="Z48" s="31">
        <v>422981516.04600006</v>
      </c>
      <c r="AA48" s="32">
        <f t="shared" si="9"/>
        <v>0.7564142471492887</v>
      </c>
      <c r="AB48" s="32">
        <f t="shared" si="10"/>
        <v>0.5777870140286756</v>
      </c>
      <c r="AC48" s="11" t="b">
        <f>B48='[1]Tien 12T-2016'!B49</f>
        <v>1</v>
      </c>
      <c r="AD48" s="31">
        <v>1240298453.289</v>
      </c>
      <c r="AE48" s="35">
        <f t="shared" si="6"/>
        <v>-684885152.6489998</v>
      </c>
    </row>
    <row r="49" spans="1:31" s="11" customFormat="1" ht="20.25" customHeight="1">
      <c r="A49" s="12">
        <v>35</v>
      </c>
      <c r="B49" s="13" t="s">
        <v>82</v>
      </c>
      <c r="C49" s="27">
        <v>13905150</v>
      </c>
      <c r="D49" s="27">
        <v>12137441</v>
      </c>
      <c r="E49" s="27">
        <v>1767709</v>
      </c>
      <c r="F49" s="27">
        <v>263696</v>
      </c>
      <c r="G49" s="27">
        <v>0</v>
      </c>
      <c r="H49" s="27">
        <v>13641454</v>
      </c>
      <c r="I49" s="27">
        <v>7670110</v>
      </c>
      <c r="J49" s="27">
        <v>231531</v>
      </c>
      <c r="K49" s="27">
        <v>33028</v>
      </c>
      <c r="L49" s="27">
        <v>0</v>
      </c>
      <c r="M49" s="27">
        <v>7244595</v>
      </c>
      <c r="N49" s="27">
        <v>15000</v>
      </c>
      <c r="O49" s="27">
        <v>66191</v>
      </c>
      <c r="P49" s="27">
        <v>0</v>
      </c>
      <c r="Q49" s="27">
        <v>79765</v>
      </c>
      <c r="R49" s="27">
        <v>5971344</v>
      </c>
      <c r="S49" s="27">
        <f t="shared" si="7"/>
        <v>13376895</v>
      </c>
      <c r="T49" s="28">
        <f t="shared" si="8"/>
        <v>0.03449220415352583</v>
      </c>
      <c r="U49" s="29">
        <v>12137441</v>
      </c>
      <c r="V49" s="22"/>
      <c r="W49" s="22">
        <f t="shared" si="11"/>
        <v>7405551</v>
      </c>
      <c r="X49" s="11">
        <v>63</v>
      </c>
      <c r="Y49" s="11">
        <v>13</v>
      </c>
      <c r="Z49" s="31">
        <v>6150219</v>
      </c>
      <c r="AA49" s="32">
        <f t="shared" si="9"/>
        <v>0.20411175602039539</v>
      </c>
      <c r="AB49" s="32">
        <f t="shared" si="10"/>
        <v>0.5622648436156439</v>
      </c>
      <c r="AC49" s="11" t="b">
        <f>B49='[1]Tien 12T-2016'!B50</f>
        <v>1</v>
      </c>
      <c r="AD49" s="31">
        <v>12137441</v>
      </c>
      <c r="AE49" s="35">
        <f t="shared" si="6"/>
        <v>-6166097</v>
      </c>
    </row>
    <row r="50" spans="1:31" s="11" customFormat="1" ht="20.25" customHeight="1">
      <c r="A50" s="14">
        <v>36</v>
      </c>
      <c r="B50" s="13" t="s">
        <v>83</v>
      </c>
      <c r="C50" s="27">
        <v>69954832</v>
      </c>
      <c r="D50" s="27">
        <v>56457367</v>
      </c>
      <c r="E50" s="27">
        <v>13497465</v>
      </c>
      <c r="F50" s="27">
        <v>51659</v>
      </c>
      <c r="G50" s="27">
        <v>0</v>
      </c>
      <c r="H50" s="27">
        <v>69903173</v>
      </c>
      <c r="I50" s="27">
        <v>25082424</v>
      </c>
      <c r="J50" s="27">
        <v>3485482</v>
      </c>
      <c r="K50" s="27">
        <v>20375</v>
      </c>
      <c r="L50" s="27">
        <v>54440</v>
      </c>
      <c r="M50" s="27">
        <v>21392562</v>
      </c>
      <c r="N50" s="27">
        <v>112761</v>
      </c>
      <c r="O50" s="27">
        <v>16804</v>
      </c>
      <c r="P50" s="27">
        <v>0</v>
      </c>
      <c r="Q50" s="27">
        <v>0</v>
      </c>
      <c r="R50" s="27">
        <v>44820749</v>
      </c>
      <c r="S50" s="27">
        <f t="shared" si="7"/>
        <v>66342876</v>
      </c>
      <c r="T50" s="28">
        <f t="shared" si="8"/>
        <v>0.14194389665049917</v>
      </c>
      <c r="U50" s="29">
        <v>56457367</v>
      </c>
      <c r="V50" s="22"/>
      <c r="W50" s="22">
        <f t="shared" si="11"/>
        <v>21522127</v>
      </c>
      <c r="X50" s="11">
        <v>58</v>
      </c>
      <c r="Y50" s="11">
        <v>2</v>
      </c>
      <c r="Z50" s="31">
        <v>11872940</v>
      </c>
      <c r="AA50" s="32">
        <f t="shared" si="9"/>
        <v>0.8127040985636245</v>
      </c>
      <c r="AB50" s="32">
        <f t="shared" si="10"/>
        <v>0.358816673457727</v>
      </c>
      <c r="AC50" s="11" t="b">
        <f>B50='[1]Tien 12T-2016'!B51</f>
        <v>1</v>
      </c>
      <c r="AD50" s="31">
        <v>56457367</v>
      </c>
      <c r="AE50" s="35">
        <f t="shared" si="6"/>
        <v>-11636618</v>
      </c>
    </row>
    <row r="51" spans="1:31" s="11" customFormat="1" ht="20.25" customHeight="1">
      <c r="A51" s="12">
        <v>37</v>
      </c>
      <c r="B51" s="13" t="s">
        <v>84</v>
      </c>
      <c r="C51" s="27">
        <v>77592633</v>
      </c>
      <c r="D51" s="27">
        <v>62586113</v>
      </c>
      <c r="E51" s="27">
        <v>15006520</v>
      </c>
      <c r="F51" s="27">
        <v>26130</v>
      </c>
      <c r="G51" s="27">
        <v>0</v>
      </c>
      <c r="H51" s="27">
        <v>77566503</v>
      </c>
      <c r="I51" s="27">
        <v>57374136</v>
      </c>
      <c r="J51" s="27">
        <v>3714110</v>
      </c>
      <c r="K51" s="27">
        <v>539760</v>
      </c>
      <c r="L51" s="27">
        <v>32420</v>
      </c>
      <c r="M51" s="27">
        <v>42795152</v>
      </c>
      <c r="N51" s="27">
        <v>6908732</v>
      </c>
      <c r="O51" s="27">
        <v>2605432</v>
      </c>
      <c r="P51" s="27">
        <v>0</v>
      </c>
      <c r="Q51" s="27">
        <v>778530</v>
      </c>
      <c r="R51" s="27">
        <v>20192367</v>
      </c>
      <c r="S51" s="27">
        <f t="shared" si="7"/>
        <v>73280213</v>
      </c>
      <c r="T51" s="28">
        <f t="shared" si="8"/>
        <v>0.07470770453083599</v>
      </c>
      <c r="U51" s="29">
        <v>62586113</v>
      </c>
      <c r="V51" s="22"/>
      <c r="W51" s="22">
        <f t="shared" si="11"/>
        <v>53087846</v>
      </c>
      <c r="X51" s="11">
        <v>57</v>
      </c>
      <c r="Y51" s="11">
        <v>3</v>
      </c>
      <c r="Z51" s="31">
        <v>42233471</v>
      </c>
      <c r="AA51" s="32">
        <f t="shared" si="9"/>
        <v>0.2570088307446954</v>
      </c>
      <c r="AB51" s="32">
        <f t="shared" si="10"/>
        <v>0.7396767132843413</v>
      </c>
      <c r="AC51" s="11" t="b">
        <f>B51='[1]Tien 12T-2016'!B52</f>
        <v>1</v>
      </c>
      <c r="AD51" s="31">
        <v>62586113</v>
      </c>
      <c r="AE51" s="35">
        <f t="shared" si="6"/>
        <v>-42393746</v>
      </c>
    </row>
    <row r="52" spans="1:31" s="11" customFormat="1" ht="20.25" customHeight="1">
      <c r="A52" s="14">
        <v>38</v>
      </c>
      <c r="B52" s="13" t="s">
        <v>85</v>
      </c>
      <c r="C52" s="27">
        <v>2199567072</v>
      </c>
      <c r="D52" s="27">
        <v>2114010179.0273037</v>
      </c>
      <c r="E52" s="27">
        <v>85556892.9726963</v>
      </c>
      <c r="F52" s="27">
        <v>1226298</v>
      </c>
      <c r="G52" s="27">
        <v>0</v>
      </c>
      <c r="H52" s="27">
        <v>2198340774</v>
      </c>
      <c r="I52" s="27">
        <v>756992537</v>
      </c>
      <c r="J52" s="27">
        <v>12928408</v>
      </c>
      <c r="K52" s="27">
        <v>12955465</v>
      </c>
      <c r="L52" s="27">
        <v>29777</v>
      </c>
      <c r="M52" s="27">
        <v>689697680</v>
      </c>
      <c r="N52" s="27">
        <v>32922619</v>
      </c>
      <c r="O52" s="27">
        <v>2863643</v>
      </c>
      <c r="P52" s="27">
        <v>1999001</v>
      </c>
      <c r="Q52" s="27">
        <v>3595944</v>
      </c>
      <c r="R52" s="27">
        <v>1441348237</v>
      </c>
      <c r="S52" s="27">
        <f t="shared" si="7"/>
        <v>2172427124</v>
      </c>
      <c r="T52" s="28">
        <f t="shared" si="8"/>
        <v>0.034232371831163774</v>
      </c>
      <c r="U52" s="29">
        <v>2114010179.0273037</v>
      </c>
      <c r="V52" s="22"/>
      <c r="W52" s="22">
        <f t="shared" si="11"/>
        <v>731078887</v>
      </c>
      <c r="X52" s="11">
        <v>7</v>
      </c>
      <c r="Y52" s="11">
        <v>14</v>
      </c>
      <c r="Z52" s="31">
        <v>546588085.0273037</v>
      </c>
      <c r="AA52" s="32">
        <f t="shared" si="9"/>
        <v>0.33753169347531686</v>
      </c>
      <c r="AB52" s="32">
        <f t="shared" si="10"/>
        <v>0.34434722130118667</v>
      </c>
      <c r="AC52" s="11" t="b">
        <f>B52='[1]Tien 12T-2016'!B53</f>
        <v>1</v>
      </c>
      <c r="AD52" s="31">
        <v>2114010179.0273037</v>
      </c>
      <c r="AE52" s="35">
        <f t="shared" si="6"/>
        <v>-672661942.0273037</v>
      </c>
    </row>
    <row r="53" spans="1:31" s="11" customFormat="1" ht="20.25" customHeight="1">
      <c r="A53" s="12">
        <v>39</v>
      </c>
      <c r="B53" s="13" t="s">
        <v>86</v>
      </c>
      <c r="C53" s="27">
        <v>3228931483</v>
      </c>
      <c r="D53" s="27">
        <v>3022423771</v>
      </c>
      <c r="E53" s="27">
        <v>206507712</v>
      </c>
      <c r="F53" s="27">
        <v>85360</v>
      </c>
      <c r="G53" s="27">
        <v>0</v>
      </c>
      <c r="H53" s="27">
        <v>3228846123</v>
      </c>
      <c r="I53" s="27">
        <v>2028152949</v>
      </c>
      <c r="J53" s="27">
        <v>20511336</v>
      </c>
      <c r="K53" s="27">
        <v>7686853</v>
      </c>
      <c r="L53" s="27">
        <v>0</v>
      </c>
      <c r="M53" s="27">
        <v>1877078221</v>
      </c>
      <c r="N53" s="27">
        <v>105715913</v>
      </c>
      <c r="O53" s="27">
        <v>14827420</v>
      </c>
      <c r="P53" s="27">
        <v>0</v>
      </c>
      <c r="Q53" s="27">
        <v>2333206</v>
      </c>
      <c r="R53" s="27">
        <v>1200693174</v>
      </c>
      <c r="S53" s="27">
        <f t="shared" si="7"/>
        <v>3200647934</v>
      </c>
      <c r="T53" s="28">
        <f t="shared" si="8"/>
        <v>0.013903383871469548</v>
      </c>
      <c r="U53" s="29">
        <v>3022423771</v>
      </c>
      <c r="V53" s="22"/>
      <c r="W53" s="22">
        <f t="shared" si="11"/>
        <v>1999954760</v>
      </c>
      <c r="X53" s="11">
        <v>5</v>
      </c>
      <c r="Y53" s="11">
        <v>42</v>
      </c>
      <c r="Z53" s="31">
        <v>1716493545</v>
      </c>
      <c r="AA53" s="32">
        <f t="shared" si="9"/>
        <v>0.16513969180117133</v>
      </c>
      <c r="AB53" s="32">
        <f t="shared" si="10"/>
        <v>0.6281355232610445</v>
      </c>
      <c r="AC53" s="11" t="b">
        <f>B53='[1]Tien 12T-2016'!B54</f>
        <v>1</v>
      </c>
      <c r="AD53" s="31">
        <v>3022423771</v>
      </c>
      <c r="AE53" s="35">
        <f t="shared" si="6"/>
        <v>-1821730597</v>
      </c>
    </row>
    <row r="54" spans="1:31" s="11" customFormat="1" ht="20.25" customHeight="1">
      <c r="A54" s="14">
        <v>40</v>
      </c>
      <c r="B54" s="13" t="s">
        <v>87</v>
      </c>
      <c r="C54" s="27">
        <v>297946562</v>
      </c>
      <c r="D54" s="27">
        <v>246736197</v>
      </c>
      <c r="E54" s="27">
        <v>51210365</v>
      </c>
      <c r="F54" s="27">
        <v>3133410</v>
      </c>
      <c r="G54" s="27">
        <v>0</v>
      </c>
      <c r="H54" s="27">
        <v>294813152</v>
      </c>
      <c r="I54" s="27">
        <v>120308436</v>
      </c>
      <c r="J54" s="27">
        <v>2033179</v>
      </c>
      <c r="K54" s="27">
        <v>198382</v>
      </c>
      <c r="L54" s="27">
        <v>133347</v>
      </c>
      <c r="M54" s="27">
        <v>79112032</v>
      </c>
      <c r="N54" s="27">
        <v>25568304</v>
      </c>
      <c r="O54" s="27">
        <v>1357488</v>
      </c>
      <c r="P54" s="27">
        <v>0</v>
      </c>
      <c r="Q54" s="27">
        <v>11905704</v>
      </c>
      <c r="R54" s="27">
        <v>174504716</v>
      </c>
      <c r="S54" s="27">
        <f t="shared" si="7"/>
        <v>292448244</v>
      </c>
      <c r="T54" s="28">
        <f t="shared" si="8"/>
        <v>0.0196570421711741</v>
      </c>
      <c r="U54" s="29">
        <v>246736197</v>
      </c>
      <c r="V54" s="22"/>
      <c r="W54" s="22">
        <f t="shared" si="11"/>
        <v>117943528</v>
      </c>
      <c r="X54" s="11">
        <v>47</v>
      </c>
      <c r="Y54" s="11">
        <v>28</v>
      </c>
      <c r="Z54" s="31">
        <v>71957147</v>
      </c>
      <c r="AA54" s="32">
        <f t="shared" si="9"/>
        <v>0.6390801041625511</v>
      </c>
      <c r="AB54" s="32">
        <f t="shared" si="10"/>
        <v>0.40808368006594226</v>
      </c>
      <c r="AC54" s="11" t="b">
        <f>B54='[1]Tien 12T-2016'!B55</f>
        <v>1</v>
      </c>
      <c r="AD54" s="31">
        <v>246736197</v>
      </c>
      <c r="AE54" s="35">
        <f t="shared" si="6"/>
        <v>-72231481</v>
      </c>
    </row>
    <row r="55" spans="1:31" s="11" customFormat="1" ht="20.25" customHeight="1">
      <c r="A55" s="12">
        <v>41</v>
      </c>
      <c r="B55" s="13" t="s">
        <v>88</v>
      </c>
      <c r="C55" s="27">
        <v>342642353.7</v>
      </c>
      <c r="D55" s="27">
        <v>266241792.93199998</v>
      </c>
      <c r="E55" s="27">
        <v>76400560.768</v>
      </c>
      <c r="F55" s="27">
        <v>12948</v>
      </c>
      <c r="G55" s="27">
        <v>0</v>
      </c>
      <c r="H55" s="27">
        <v>342629405.7</v>
      </c>
      <c r="I55" s="27">
        <v>310358768.7</v>
      </c>
      <c r="J55" s="27">
        <v>2705986.7</v>
      </c>
      <c r="K55" s="27">
        <v>147050</v>
      </c>
      <c r="L55" s="27">
        <v>0</v>
      </c>
      <c r="M55" s="27">
        <v>300454870</v>
      </c>
      <c r="N55" s="27">
        <v>276181</v>
      </c>
      <c r="O55" s="27">
        <v>6577481</v>
      </c>
      <c r="P55" s="27">
        <v>0</v>
      </c>
      <c r="Q55" s="27">
        <v>197200</v>
      </c>
      <c r="R55" s="27">
        <v>32270637</v>
      </c>
      <c r="S55" s="27">
        <f t="shared" si="7"/>
        <v>339776369</v>
      </c>
      <c r="T55" s="28">
        <f t="shared" si="8"/>
        <v>0.009192705306669817</v>
      </c>
      <c r="U55" s="29">
        <v>266241792.93199998</v>
      </c>
      <c r="V55" s="22"/>
      <c r="W55" s="22">
        <f t="shared" si="11"/>
        <v>307505732</v>
      </c>
      <c r="X55" s="11">
        <v>46</v>
      </c>
      <c r="Y55" s="11">
        <v>51</v>
      </c>
      <c r="Z55" s="31">
        <v>233904798.66099998</v>
      </c>
      <c r="AA55" s="32">
        <f t="shared" si="9"/>
        <v>0.31466192126169423</v>
      </c>
      <c r="AB55" s="32">
        <f t="shared" si="10"/>
        <v>0.9058147477620307</v>
      </c>
      <c r="AC55" s="11" t="b">
        <f>B55='[1]Tien 12T-2016'!B56</f>
        <v>1</v>
      </c>
      <c r="AD55" s="31">
        <v>266241792.93199998</v>
      </c>
      <c r="AE55" s="35">
        <f t="shared" si="6"/>
        <v>-233971155.93199998</v>
      </c>
    </row>
    <row r="56" spans="1:31" s="11" customFormat="1" ht="20.25" customHeight="1">
      <c r="A56" s="14">
        <v>42</v>
      </c>
      <c r="B56" s="13" t="s">
        <v>89</v>
      </c>
      <c r="C56" s="27">
        <v>251156424</v>
      </c>
      <c r="D56" s="27">
        <v>213607651</v>
      </c>
      <c r="E56" s="27">
        <v>37548773</v>
      </c>
      <c r="F56" s="27">
        <v>800</v>
      </c>
      <c r="G56" s="27">
        <v>0</v>
      </c>
      <c r="H56" s="27">
        <v>251155624</v>
      </c>
      <c r="I56" s="27">
        <v>143042413</v>
      </c>
      <c r="J56" s="27">
        <v>5321546</v>
      </c>
      <c r="K56" s="27">
        <v>125367</v>
      </c>
      <c r="L56" s="27">
        <v>0</v>
      </c>
      <c r="M56" s="27">
        <v>118315060</v>
      </c>
      <c r="N56" s="27">
        <v>3398305</v>
      </c>
      <c r="O56" s="27">
        <v>9006221</v>
      </c>
      <c r="P56" s="27">
        <v>0</v>
      </c>
      <c r="Q56" s="27">
        <v>6875914</v>
      </c>
      <c r="R56" s="27">
        <v>108113211</v>
      </c>
      <c r="S56" s="27">
        <f t="shared" si="7"/>
        <v>245708711</v>
      </c>
      <c r="T56" s="28">
        <f t="shared" si="8"/>
        <v>0.03807900667894913</v>
      </c>
      <c r="U56" s="29">
        <v>213607651</v>
      </c>
      <c r="V56" s="22"/>
      <c r="W56" s="22">
        <f t="shared" si="11"/>
        <v>137595500</v>
      </c>
      <c r="X56" s="11">
        <v>49</v>
      </c>
      <c r="Y56" s="11">
        <v>10</v>
      </c>
      <c r="Z56" s="31">
        <v>105480463</v>
      </c>
      <c r="AA56" s="32">
        <f t="shared" si="9"/>
        <v>0.30446431582311123</v>
      </c>
      <c r="AB56" s="32">
        <f t="shared" si="10"/>
        <v>0.5695369696360054</v>
      </c>
      <c r="AC56" s="11" t="b">
        <f>B56='[1]Tien 12T-2016'!B57</f>
        <v>1</v>
      </c>
      <c r="AD56" s="31">
        <v>213607651</v>
      </c>
      <c r="AE56" s="35">
        <f t="shared" si="6"/>
        <v>-105494440</v>
      </c>
    </row>
    <row r="57" spans="1:31" s="11" customFormat="1" ht="20.25" customHeight="1">
      <c r="A57" s="12">
        <v>43</v>
      </c>
      <c r="B57" s="13" t="s">
        <v>90</v>
      </c>
      <c r="C57" s="27">
        <v>583663984.2069999</v>
      </c>
      <c r="D57" s="27">
        <v>463398973.20210993</v>
      </c>
      <c r="E57" s="27">
        <v>120265011.00488997</v>
      </c>
      <c r="F57" s="27">
        <v>28200</v>
      </c>
      <c r="G57" s="27">
        <v>0</v>
      </c>
      <c r="H57" s="27">
        <v>583635784.7039998</v>
      </c>
      <c r="I57" s="27">
        <v>422733457.81299984</v>
      </c>
      <c r="J57" s="27">
        <v>7767968.607000001</v>
      </c>
      <c r="K57" s="27">
        <v>1853269.763</v>
      </c>
      <c r="L57" s="27">
        <v>8856</v>
      </c>
      <c r="M57" s="27">
        <v>403476973.25099987</v>
      </c>
      <c r="N57" s="27">
        <v>6292499.826</v>
      </c>
      <c r="O57" s="27">
        <v>1667300</v>
      </c>
      <c r="P57" s="27">
        <v>0</v>
      </c>
      <c r="Q57" s="27">
        <v>1666590.3660000002</v>
      </c>
      <c r="R57" s="27">
        <v>160902326.89099997</v>
      </c>
      <c r="S57" s="27">
        <f t="shared" si="7"/>
        <v>574005690.3339999</v>
      </c>
      <c r="T57" s="28">
        <f t="shared" si="8"/>
        <v>0.022780535091357648</v>
      </c>
      <c r="U57" s="29">
        <v>463398973.20210993</v>
      </c>
      <c r="V57" s="22"/>
      <c r="W57" s="22">
        <f t="shared" si="11"/>
        <v>413103363.44299984</v>
      </c>
      <c r="X57" s="11">
        <v>33</v>
      </c>
      <c r="Y57" s="11">
        <v>22</v>
      </c>
      <c r="Z57" s="31">
        <v>284155741.05310994</v>
      </c>
      <c r="AA57" s="32">
        <f t="shared" si="9"/>
        <v>0.4537920716012879</v>
      </c>
      <c r="AB57" s="32">
        <f t="shared" si="10"/>
        <v>0.7243103813920455</v>
      </c>
      <c r="AC57" s="11" t="b">
        <f>B57='[1]Tien 12T-2016'!B58</f>
        <v>1</v>
      </c>
      <c r="AD57" s="31">
        <v>463398973.20210993</v>
      </c>
      <c r="AE57" s="35">
        <f t="shared" si="6"/>
        <v>-302496646.31110996</v>
      </c>
    </row>
    <row r="58" spans="1:31" s="11" customFormat="1" ht="20.25" customHeight="1">
      <c r="A58" s="14">
        <v>44</v>
      </c>
      <c r="B58" s="13" t="s">
        <v>91</v>
      </c>
      <c r="C58" s="27">
        <v>416776644.03</v>
      </c>
      <c r="D58" s="27">
        <v>382753923.892</v>
      </c>
      <c r="E58" s="27">
        <v>34022720.13799995</v>
      </c>
      <c r="F58" s="27">
        <v>39265</v>
      </c>
      <c r="G58" s="27">
        <v>0</v>
      </c>
      <c r="H58" s="27">
        <v>416737379.03</v>
      </c>
      <c r="I58" s="27">
        <v>253267304.856</v>
      </c>
      <c r="J58" s="27">
        <v>3664462.113</v>
      </c>
      <c r="K58" s="27">
        <v>812742</v>
      </c>
      <c r="L58" s="27">
        <v>0</v>
      </c>
      <c r="M58" s="27">
        <v>236926948.369</v>
      </c>
      <c r="N58" s="27">
        <v>8433654.374</v>
      </c>
      <c r="O58" s="27">
        <v>3414647</v>
      </c>
      <c r="P58" s="27">
        <v>0</v>
      </c>
      <c r="Q58" s="27">
        <v>14851</v>
      </c>
      <c r="R58" s="27">
        <v>163470074.17399997</v>
      </c>
      <c r="S58" s="27">
        <f t="shared" si="7"/>
        <v>412260174.91699994</v>
      </c>
      <c r="T58" s="28">
        <f t="shared" si="8"/>
        <v>0.017677781644755135</v>
      </c>
      <c r="U58" s="29">
        <v>382753923.892</v>
      </c>
      <c r="V58" s="22"/>
      <c r="W58" s="22">
        <f t="shared" si="11"/>
        <v>248790100.743</v>
      </c>
      <c r="X58" s="11">
        <v>42</v>
      </c>
      <c r="Y58" s="11">
        <v>33</v>
      </c>
      <c r="Z58" s="31">
        <v>188578903.58600003</v>
      </c>
      <c r="AA58" s="32">
        <f t="shared" si="9"/>
        <v>0.31928914641048967</v>
      </c>
      <c r="AB58" s="32">
        <f t="shared" si="10"/>
        <v>0.607738392571135</v>
      </c>
      <c r="AC58" s="11" t="b">
        <f>B58='[1]Tien 12T-2016'!B59</f>
        <v>1</v>
      </c>
      <c r="AD58" s="31">
        <v>382753923.892</v>
      </c>
      <c r="AE58" s="35">
        <f t="shared" si="6"/>
        <v>-219283849.71800005</v>
      </c>
    </row>
    <row r="59" spans="1:31" s="11" customFormat="1" ht="20.25" customHeight="1">
      <c r="A59" s="12">
        <v>45</v>
      </c>
      <c r="B59" s="13" t="s">
        <v>92</v>
      </c>
      <c r="C59" s="27">
        <v>283328343</v>
      </c>
      <c r="D59" s="27">
        <v>224477936</v>
      </c>
      <c r="E59" s="27">
        <v>58850407</v>
      </c>
      <c r="F59" s="27">
        <v>19272</v>
      </c>
      <c r="G59" s="27">
        <v>0</v>
      </c>
      <c r="H59" s="27">
        <v>283309071</v>
      </c>
      <c r="I59" s="27">
        <v>201285063</v>
      </c>
      <c r="J59" s="27">
        <v>1680709</v>
      </c>
      <c r="K59" s="27">
        <v>10603323</v>
      </c>
      <c r="L59" s="27">
        <v>0</v>
      </c>
      <c r="M59" s="27">
        <v>177302918</v>
      </c>
      <c r="N59" s="27">
        <v>3643137</v>
      </c>
      <c r="O59" s="27">
        <v>3736444</v>
      </c>
      <c r="P59" s="27">
        <v>0</v>
      </c>
      <c r="Q59" s="27">
        <v>4318532</v>
      </c>
      <c r="R59" s="27">
        <v>82024008</v>
      </c>
      <c r="S59" s="27">
        <f t="shared" si="7"/>
        <v>271025039</v>
      </c>
      <c r="T59" s="28">
        <f t="shared" si="8"/>
        <v>0.06102803564713592</v>
      </c>
      <c r="U59" s="29">
        <v>224477936</v>
      </c>
      <c r="V59" s="22"/>
      <c r="W59" s="22">
        <f t="shared" si="11"/>
        <v>189001031</v>
      </c>
      <c r="X59" s="11">
        <v>48</v>
      </c>
      <c r="Y59" s="11">
        <v>5</v>
      </c>
      <c r="Z59" s="31">
        <v>141317662</v>
      </c>
      <c r="AA59" s="32">
        <f t="shared" si="9"/>
        <v>0.3374197416314459</v>
      </c>
      <c r="AB59" s="32">
        <f t="shared" si="10"/>
        <v>0.7104787089573987</v>
      </c>
      <c r="AC59" s="11" t="b">
        <f>B59='[1]Tien 12T-2016'!B60</f>
        <v>1</v>
      </c>
      <c r="AD59" s="31">
        <v>224477936</v>
      </c>
      <c r="AE59" s="35">
        <f t="shared" si="6"/>
        <v>-142453928</v>
      </c>
    </row>
    <row r="60" spans="1:31" s="11" customFormat="1" ht="20.25" customHeight="1">
      <c r="A60" s="14">
        <v>46</v>
      </c>
      <c r="B60" s="13" t="s">
        <v>93</v>
      </c>
      <c r="C60" s="27">
        <v>231172519</v>
      </c>
      <c r="D60" s="27">
        <v>226163340</v>
      </c>
      <c r="E60" s="27">
        <v>5009179</v>
      </c>
      <c r="F60" s="27">
        <v>8402</v>
      </c>
      <c r="G60" s="27">
        <v>0</v>
      </c>
      <c r="H60" s="27">
        <v>231164117</v>
      </c>
      <c r="I60" s="27">
        <v>95558765</v>
      </c>
      <c r="J60" s="27">
        <v>1125441</v>
      </c>
      <c r="K60" s="27">
        <v>694340</v>
      </c>
      <c r="L60" s="27">
        <v>4583</v>
      </c>
      <c r="M60" s="27">
        <v>87561428</v>
      </c>
      <c r="N60" s="27">
        <v>4724776</v>
      </c>
      <c r="O60" s="27">
        <v>0</v>
      </c>
      <c r="P60" s="27">
        <v>0</v>
      </c>
      <c r="Q60" s="27">
        <v>1448197</v>
      </c>
      <c r="R60" s="27">
        <v>135605352</v>
      </c>
      <c r="S60" s="27">
        <f t="shared" si="7"/>
        <v>229339753</v>
      </c>
      <c r="T60" s="28">
        <f t="shared" si="8"/>
        <v>0.01909154016379345</v>
      </c>
      <c r="U60" s="29">
        <v>226163340</v>
      </c>
      <c r="V60" s="22"/>
      <c r="W60" s="22">
        <f t="shared" si="11"/>
        <v>93734401</v>
      </c>
      <c r="X60" s="11">
        <v>50</v>
      </c>
      <c r="Y60" s="11">
        <v>30</v>
      </c>
      <c r="Z60" s="31">
        <v>86299126</v>
      </c>
      <c r="AA60" s="32">
        <f t="shared" si="9"/>
        <v>0.08615701391923715</v>
      </c>
      <c r="AB60" s="32">
        <f t="shared" si="10"/>
        <v>0.41338061564286815</v>
      </c>
      <c r="AC60" s="11" t="b">
        <f>B60='[1]Tien 12T-2016'!B61</f>
        <v>1</v>
      </c>
      <c r="AD60" s="31">
        <v>226163340</v>
      </c>
      <c r="AE60" s="35">
        <f t="shared" si="6"/>
        <v>-90557988</v>
      </c>
    </row>
    <row r="61" spans="1:31" s="11" customFormat="1" ht="20.25" customHeight="1">
      <c r="A61" s="12">
        <v>47</v>
      </c>
      <c r="B61" s="13" t="s">
        <v>94</v>
      </c>
      <c r="C61" s="27">
        <v>1750134272.88</v>
      </c>
      <c r="D61" s="27">
        <v>1029272596.042</v>
      </c>
      <c r="E61" s="27">
        <v>720861676.838</v>
      </c>
      <c r="F61" s="27">
        <v>8480</v>
      </c>
      <c r="G61" s="27">
        <v>0</v>
      </c>
      <c r="H61" s="27">
        <v>1750125792.88</v>
      </c>
      <c r="I61" s="27">
        <v>1042900046.981</v>
      </c>
      <c r="J61" s="27">
        <v>4974363.8</v>
      </c>
      <c r="K61" s="27">
        <v>195943</v>
      </c>
      <c r="L61" s="27">
        <v>4941</v>
      </c>
      <c r="M61" s="27">
        <v>1032333518.381</v>
      </c>
      <c r="N61" s="27">
        <v>2214107.8</v>
      </c>
      <c r="O61" s="27">
        <v>1259671</v>
      </c>
      <c r="P61" s="27">
        <v>0</v>
      </c>
      <c r="Q61" s="27">
        <v>1917502</v>
      </c>
      <c r="R61" s="27">
        <v>707225745.8990002</v>
      </c>
      <c r="S61" s="27">
        <f t="shared" si="7"/>
        <v>1744950545.0800002</v>
      </c>
      <c r="T61" s="28">
        <f t="shared" si="8"/>
        <v>0.004962362227311593</v>
      </c>
      <c r="U61" s="29">
        <v>1029272596.042</v>
      </c>
      <c r="V61" s="22"/>
      <c r="W61" s="22">
        <f t="shared" si="11"/>
        <v>1037724799.181</v>
      </c>
      <c r="X61" s="11">
        <v>12</v>
      </c>
      <c r="Y61" s="11">
        <v>61</v>
      </c>
      <c r="Z61" s="31">
        <v>340592259.1820001</v>
      </c>
      <c r="AA61" s="32">
        <f t="shared" si="9"/>
        <v>2.046824380781002</v>
      </c>
      <c r="AB61" s="32">
        <f t="shared" si="10"/>
        <v>0.5959000497128882</v>
      </c>
      <c r="AC61" s="11" t="b">
        <f>B61='[1]Tien 12T-2016'!B62</f>
        <v>1</v>
      </c>
      <c r="AD61" s="31">
        <v>1029272596.042</v>
      </c>
      <c r="AE61" s="35">
        <f t="shared" si="6"/>
        <v>-322046850.1429999</v>
      </c>
    </row>
    <row r="62" spans="1:31" s="11" customFormat="1" ht="20.25" customHeight="1">
      <c r="A62" s="14">
        <v>48</v>
      </c>
      <c r="B62" s="13" t="s">
        <v>95</v>
      </c>
      <c r="C62" s="27">
        <v>1031952509.9</v>
      </c>
      <c r="D62" s="27">
        <v>909633127.8</v>
      </c>
      <c r="E62" s="27">
        <v>122319382.10000002</v>
      </c>
      <c r="F62" s="27">
        <v>77391</v>
      </c>
      <c r="G62" s="27">
        <v>0</v>
      </c>
      <c r="H62" s="27">
        <v>1031875118.9</v>
      </c>
      <c r="I62" s="27">
        <v>583462316</v>
      </c>
      <c r="J62" s="27">
        <v>20569388</v>
      </c>
      <c r="K62" s="27">
        <v>410230</v>
      </c>
      <c r="L62" s="27">
        <v>22576</v>
      </c>
      <c r="M62" s="27">
        <v>527855652</v>
      </c>
      <c r="N62" s="27">
        <v>14461883</v>
      </c>
      <c r="O62" s="27">
        <v>10989937</v>
      </c>
      <c r="P62" s="27">
        <v>0</v>
      </c>
      <c r="Q62" s="27">
        <v>9152650</v>
      </c>
      <c r="R62" s="27">
        <v>448412802.9</v>
      </c>
      <c r="S62" s="27">
        <f t="shared" si="7"/>
        <v>1010872924.9</v>
      </c>
      <c r="T62" s="28">
        <f t="shared" si="8"/>
        <v>0.03599580199794771</v>
      </c>
      <c r="U62" s="29">
        <v>909633127.8</v>
      </c>
      <c r="V62" s="22"/>
      <c r="W62" s="22">
        <f t="shared" si="11"/>
        <v>562460122</v>
      </c>
      <c r="X62" s="11">
        <v>21</v>
      </c>
      <c r="Y62" s="11">
        <v>11</v>
      </c>
      <c r="Z62" s="31">
        <v>461529475.8</v>
      </c>
      <c r="AA62" s="32">
        <f t="shared" si="9"/>
        <v>0.21868732441205435</v>
      </c>
      <c r="AB62" s="32">
        <f t="shared" si="10"/>
        <v>0.5654388843312578</v>
      </c>
      <c r="AC62" s="11" t="b">
        <f>B62='[1]Tien 12T-2016'!B63</f>
        <v>1</v>
      </c>
      <c r="AD62" s="31">
        <v>909633127.8</v>
      </c>
      <c r="AE62" s="35">
        <f t="shared" si="6"/>
        <v>-461220324.9</v>
      </c>
    </row>
    <row r="63" spans="1:31" s="11" customFormat="1" ht="20.25" customHeight="1">
      <c r="A63" s="12">
        <v>49</v>
      </c>
      <c r="B63" s="13" t="s">
        <v>96</v>
      </c>
      <c r="C63" s="27">
        <v>608172788</v>
      </c>
      <c r="D63" s="27">
        <v>558944137</v>
      </c>
      <c r="E63" s="27">
        <v>49228651</v>
      </c>
      <c r="F63" s="27">
        <v>54320</v>
      </c>
      <c r="G63" s="27">
        <v>0</v>
      </c>
      <c r="H63" s="27">
        <v>608118468</v>
      </c>
      <c r="I63" s="27">
        <v>487275488</v>
      </c>
      <c r="J63" s="27">
        <v>3718826</v>
      </c>
      <c r="K63" s="27">
        <v>676639</v>
      </c>
      <c r="L63" s="27">
        <v>0</v>
      </c>
      <c r="M63" s="27">
        <v>478677726</v>
      </c>
      <c r="N63" s="27">
        <v>1475214</v>
      </c>
      <c r="O63" s="27">
        <v>1901738</v>
      </c>
      <c r="P63" s="27">
        <v>0</v>
      </c>
      <c r="Q63" s="27">
        <v>825345</v>
      </c>
      <c r="R63" s="27">
        <v>120842980</v>
      </c>
      <c r="S63" s="27">
        <f t="shared" si="7"/>
        <v>603723003</v>
      </c>
      <c r="T63" s="28">
        <f t="shared" si="8"/>
        <v>0.009020492736133692</v>
      </c>
      <c r="U63" s="29">
        <v>558944137</v>
      </c>
      <c r="V63" s="22"/>
      <c r="W63" s="22">
        <f t="shared" si="11"/>
        <v>482880023</v>
      </c>
      <c r="X63" s="11">
        <v>32</v>
      </c>
      <c r="Y63" s="11">
        <v>53</v>
      </c>
      <c r="Z63" s="31">
        <v>376747689</v>
      </c>
      <c r="AA63" s="32">
        <f t="shared" si="9"/>
        <v>0.28170666230682573</v>
      </c>
      <c r="AB63" s="32">
        <f t="shared" si="10"/>
        <v>0.8012838182707518</v>
      </c>
      <c r="AC63" s="11" t="b">
        <f>B63='[1]Tien 12T-2016'!B64</f>
        <v>1</v>
      </c>
      <c r="AD63" s="31">
        <v>558944137</v>
      </c>
      <c r="AE63" s="35">
        <f t="shared" si="6"/>
        <v>-438101157</v>
      </c>
    </row>
    <row r="64" spans="1:31" s="11" customFormat="1" ht="20.25" customHeight="1">
      <c r="A64" s="14">
        <v>50</v>
      </c>
      <c r="B64" s="13" t="s">
        <v>97</v>
      </c>
      <c r="C64" s="27">
        <v>184395949</v>
      </c>
      <c r="D64" s="27">
        <v>171122895</v>
      </c>
      <c r="E64" s="27">
        <v>13273054</v>
      </c>
      <c r="F64" s="27">
        <v>242007</v>
      </c>
      <c r="G64" s="27">
        <v>0</v>
      </c>
      <c r="H64" s="27">
        <v>184153942</v>
      </c>
      <c r="I64" s="27">
        <v>71157741</v>
      </c>
      <c r="J64" s="27">
        <v>2991164</v>
      </c>
      <c r="K64" s="27">
        <v>1077853</v>
      </c>
      <c r="L64" s="27">
        <v>0</v>
      </c>
      <c r="M64" s="27">
        <v>64258814</v>
      </c>
      <c r="N64" s="27">
        <v>1648240</v>
      </c>
      <c r="O64" s="27">
        <v>0</v>
      </c>
      <c r="P64" s="27">
        <v>0</v>
      </c>
      <c r="Q64" s="27">
        <v>1181670</v>
      </c>
      <c r="R64" s="27">
        <v>112996201</v>
      </c>
      <c r="S64" s="27">
        <f t="shared" si="7"/>
        <v>180084925</v>
      </c>
      <c r="T64" s="28">
        <f t="shared" si="8"/>
        <v>0.057183054757176735</v>
      </c>
      <c r="U64" s="29">
        <v>171122895</v>
      </c>
      <c r="V64" s="22"/>
      <c r="W64" s="22">
        <f t="shared" si="11"/>
        <v>67088724</v>
      </c>
      <c r="X64" s="11">
        <v>51</v>
      </c>
      <c r="Y64" s="11">
        <v>6</v>
      </c>
      <c r="Z64" s="31">
        <v>58119394</v>
      </c>
      <c r="AA64" s="32">
        <f t="shared" si="9"/>
        <v>0.15432593808531453</v>
      </c>
      <c r="AB64" s="32">
        <f t="shared" si="10"/>
        <v>0.38640357207232634</v>
      </c>
      <c r="AC64" s="11" t="b">
        <f>B64='[1]Tien 12T-2016'!B65</f>
        <v>1</v>
      </c>
      <c r="AD64" s="31">
        <v>171122895</v>
      </c>
      <c r="AE64" s="35">
        <f t="shared" si="6"/>
        <v>-58126694</v>
      </c>
    </row>
    <row r="65" spans="1:31" s="11" customFormat="1" ht="20.25" customHeight="1">
      <c r="A65" s="12">
        <v>51</v>
      </c>
      <c r="B65" s="13" t="s">
        <v>98</v>
      </c>
      <c r="C65" s="27">
        <v>888547862</v>
      </c>
      <c r="D65" s="27">
        <v>847589793</v>
      </c>
      <c r="E65" s="27">
        <v>40958069</v>
      </c>
      <c r="F65" s="27">
        <v>746306</v>
      </c>
      <c r="G65" s="27">
        <v>0</v>
      </c>
      <c r="H65" s="27">
        <v>887801556</v>
      </c>
      <c r="I65" s="27">
        <v>792780635</v>
      </c>
      <c r="J65" s="27">
        <v>11032976</v>
      </c>
      <c r="K65" s="27">
        <v>410592</v>
      </c>
      <c r="L65" s="27">
        <v>0</v>
      </c>
      <c r="M65" s="27">
        <v>681944516</v>
      </c>
      <c r="N65" s="27">
        <v>22476357</v>
      </c>
      <c r="O65" s="27">
        <v>75765851</v>
      </c>
      <c r="P65" s="27">
        <v>0</v>
      </c>
      <c r="Q65" s="27">
        <v>1150343</v>
      </c>
      <c r="R65" s="27">
        <v>95020921</v>
      </c>
      <c r="S65" s="27">
        <f t="shared" si="7"/>
        <v>876357988</v>
      </c>
      <c r="T65" s="28">
        <f t="shared" si="8"/>
        <v>0.014434721907656082</v>
      </c>
      <c r="U65" s="29">
        <v>847589793</v>
      </c>
      <c r="V65" s="22"/>
      <c r="W65" s="22">
        <f t="shared" si="11"/>
        <v>781337067</v>
      </c>
      <c r="X65" s="11">
        <v>26</v>
      </c>
      <c r="Y65" s="11">
        <v>39</v>
      </c>
      <c r="Z65" s="31">
        <v>752898264</v>
      </c>
      <c r="AA65" s="32">
        <f t="shared" si="9"/>
        <v>0.0377724380036557</v>
      </c>
      <c r="AB65" s="32">
        <f t="shared" si="10"/>
        <v>0.8929705401417432</v>
      </c>
      <c r="AC65" s="11" t="b">
        <f>B65='[1]Tien 12T-2016'!B66</f>
        <v>1</v>
      </c>
      <c r="AD65" s="31">
        <v>847589793</v>
      </c>
      <c r="AE65" s="35">
        <f t="shared" si="6"/>
        <v>-752568872</v>
      </c>
    </row>
    <row r="66" spans="1:31" s="11" customFormat="1" ht="20.25" customHeight="1">
      <c r="A66" s="14">
        <v>52</v>
      </c>
      <c r="B66" s="13" t="s">
        <v>99</v>
      </c>
      <c r="C66" s="27">
        <v>154905377</v>
      </c>
      <c r="D66" s="27">
        <v>139033245</v>
      </c>
      <c r="E66" s="27">
        <v>15872132</v>
      </c>
      <c r="F66" s="27">
        <v>55410</v>
      </c>
      <c r="G66" s="27">
        <v>0</v>
      </c>
      <c r="H66" s="27">
        <v>154849967</v>
      </c>
      <c r="I66" s="27">
        <v>101058835</v>
      </c>
      <c r="J66" s="27">
        <v>994441</v>
      </c>
      <c r="K66" s="27">
        <v>407598</v>
      </c>
      <c r="L66" s="27">
        <v>4700</v>
      </c>
      <c r="M66" s="27">
        <v>96212168</v>
      </c>
      <c r="N66" s="27">
        <v>204006</v>
      </c>
      <c r="O66" s="27">
        <v>2991645</v>
      </c>
      <c r="P66" s="27">
        <v>0</v>
      </c>
      <c r="Q66" s="27">
        <v>244277</v>
      </c>
      <c r="R66" s="27">
        <v>53791132</v>
      </c>
      <c r="S66" s="27">
        <f t="shared" si="7"/>
        <v>153443228</v>
      </c>
      <c r="T66" s="28">
        <f t="shared" si="8"/>
        <v>0.013920000166239795</v>
      </c>
      <c r="U66" s="29">
        <v>139033245</v>
      </c>
      <c r="V66" s="22"/>
      <c r="W66" s="22">
        <f t="shared" si="11"/>
        <v>99652096</v>
      </c>
      <c r="X66" s="11">
        <v>52</v>
      </c>
      <c r="Y66" s="11">
        <v>41</v>
      </c>
      <c r="Z66" s="31">
        <v>84265100</v>
      </c>
      <c r="AA66" s="32">
        <f t="shared" si="9"/>
        <v>0.1826022398359463</v>
      </c>
      <c r="AB66" s="32">
        <f t="shared" si="10"/>
        <v>0.6526241946180072</v>
      </c>
      <c r="AC66" s="11" t="b">
        <f>B66='[1]Tien 12T-2016'!B67</f>
        <v>1</v>
      </c>
      <c r="AD66" s="31">
        <v>139033245</v>
      </c>
      <c r="AE66" s="35">
        <f t="shared" si="6"/>
        <v>-85242113</v>
      </c>
    </row>
    <row r="67" spans="1:31" s="11" customFormat="1" ht="20.25" customHeight="1">
      <c r="A67" s="12">
        <v>53</v>
      </c>
      <c r="B67" s="13" t="s">
        <v>100</v>
      </c>
      <c r="C67" s="27">
        <v>1544687603</v>
      </c>
      <c r="D67" s="27">
        <v>1446645194</v>
      </c>
      <c r="E67" s="27">
        <v>98042409</v>
      </c>
      <c r="F67" s="27">
        <v>2504051</v>
      </c>
      <c r="G67" s="27">
        <v>0</v>
      </c>
      <c r="H67" s="27">
        <v>1542183552</v>
      </c>
      <c r="I67" s="27">
        <v>995292061</v>
      </c>
      <c r="J67" s="27">
        <v>10508364</v>
      </c>
      <c r="K67" s="27">
        <v>5337197</v>
      </c>
      <c r="L67" s="27">
        <v>0</v>
      </c>
      <c r="M67" s="27">
        <v>887424178</v>
      </c>
      <c r="N67" s="27">
        <v>36098865</v>
      </c>
      <c r="O67" s="27">
        <v>13701795</v>
      </c>
      <c r="P67" s="27">
        <v>0</v>
      </c>
      <c r="Q67" s="27">
        <v>42221662</v>
      </c>
      <c r="R67" s="27">
        <v>546891491</v>
      </c>
      <c r="S67" s="27">
        <f t="shared" si="7"/>
        <v>1526337991</v>
      </c>
      <c r="T67" s="28">
        <f t="shared" si="8"/>
        <v>0.015920513807856043</v>
      </c>
      <c r="U67" s="29">
        <v>1446645194</v>
      </c>
      <c r="V67" s="22"/>
      <c r="W67" s="22">
        <f t="shared" si="11"/>
        <v>979446500</v>
      </c>
      <c r="X67" s="11">
        <v>13</v>
      </c>
      <c r="Y67" s="11">
        <v>35</v>
      </c>
      <c r="Z67" s="31">
        <v>862180986</v>
      </c>
      <c r="AA67" s="32">
        <f t="shared" si="9"/>
        <v>0.1360103225472894</v>
      </c>
      <c r="AB67" s="32">
        <f t="shared" si="10"/>
        <v>0.6453784698385889</v>
      </c>
      <c r="AC67" s="11" t="b">
        <f>B67='[1]Tien 12T-2016'!B68</f>
        <v>1</v>
      </c>
      <c r="AD67" s="31">
        <v>1446645194</v>
      </c>
      <c r="AE67" s="35">
        <f t="shared" si="6"/>
        <v>-899753703</v>
      </c>
    </row>
    <row r="68" spans="1:31" s="11" customFormat="1" ht="20.25" customHeight="1">
      <c r="A68" s="14">
        <v>54</v>
      </c>
      <c r="B68" s="13" t="s">
        <v>101</v>
      </c>
      <c r="C68" s="27">
        <v>1407919511.886</v>
      </c>
      <c r="D68" s="27">
        <v>1324051630</v>
      </c>
      <c r="E68" s="27">
        <v>83867881.88599992</v>
      </c>
      <c r="F68" s="27">
        <v>2007936</v>
      </c>
      <c r="G68" s="27">
        <v>0</v>
      </c>
      <c r="H68" s="27">
        <v>1405911575.886</v>
      </c>
      <c r="I68" s="27">
        <v>897179799.162</v>
      </c>
      <c r="J68" s="27">
        <v>7336394.013</v>
      </c>
      <c r="K68" s="27">
        <v>870438</v>
      </c>
      <c r="L68" s="27">
        <v>0</v>
      </c>
      <c r="M68" s="27">
        <v>822784223.057</v>
      </c>
      <c r="N68" s="27">
        <v>51324410.731</v>
      </c>
      <c r="O68" s="27">
        <v>9626794.267</v>
      </c>
      <c r="P68" s="27">
        <v>0</v>
      </c>
      <c r="Q68" s="27">
        <v>5237539.094</v>
      </c>
      <c r="R68" s="27">
        <v>508731776.724</v>
      </c>
      <c r="S68" s="27">
        <f t="shared" si="7"/>
        <v>1397704743.873</v>
      </c>
      <c r="T68" s="28">
        <f t="shared" si="8"/>
        <v>0.009147366024809624</v>
      </c>
      <c r="U68" s="29">
        <v>1324051630</v>
      </c>
      <c r="V68" s="22"/>
      <c r="W68" s="22">
        <f t="shared" si="11"/>
        <v>888972967.1489999</v>
      </c>
      <c r="X68" s="11">
        <v>14</v>
      </c>
      <c r="Y68" s="11">
        <v>52</v>
      </c>
      <c r="Z68" s="31">
        <v>814777476</v>
      </c>
      <c r="AA68" s="32">
        <f t="shared" si="9"/>
        <v>0.09106227569427794</v>
      </c>
      <c r="AB68" s="32">
        <f t="shared" si="10"/>
        <v>0.6381480987498099</v>
      </c>
      <c r="AC68" s="11" t="b">
        <f>B68='[1]Tien 12T-2016'!B69</f>
        <v>1</v>
      </c>
      <c r="AD68" s="31">
        <v>1324051630</v>
      </c>
      <c r="AE68" s="35">
        <f t="shared" si="6"/>
        <v>-815319853.276</v>
      </c>
    </row>
    <row r="69" spans="1:31" s="11" customFormat="1" ht="20.25" customHeight="1">
      <c r="A69" s="12">
        <v>55</v>
      </c>
      <c r="B69" s="13" t="s">
        <v>102</v>
      </c>
      <c r="C69" s="27">
        <v>532724283</v>
      </c>
      <c r="D69" s="27">
        <v>519109313</v>
      </c>
      <c r="E69" s="27">
        <v>13614970</v>
      </c>
      <c r="F69" s="27">
        <v>8000</v>
      </c>
      <c r="G69" s="27">
        <v>0</v>
      </c>
      <c r="H69" s="27">
        <v>532716283</v>
      </c>
      <c r="I69" s="27">
        <v>262007501</v>
      </c>
      <c r="J69" s="27">
        <v>1265220</v>
      </c>
      <c r="K69" s="27">
        <v>10330</v>
      </c>
      <c r="L69" s="27">
        <v>3400</v>
      </c>
      <c r="M69" s="27">
        <v>198358789</v>
      </c>
      <c r="N69" s="27">
        <v>58974805</v>
      </c>
      <c r="O69" s="27">
        <v>1</v>
      </c>
      <c r="P69" s="27">
        <v>0</v>
      </c>
      <c r="Q69" s="27">
        <v>3394956</v>
      </c>
      <c r="R69" s="27">
        <v>270708782</v>
      </c>
      <c r="S69" s="27">
        <f t="shared" si="7"/>
        <v>531437333</v>
      </c>
      <c r="T69" s="28">
        <f t="shared" si="8"/>
        <v>0.004881348797720108</v>
      </c>
      <c r="U69" s="29">
        <v>519109313</v>
      </c>
      <c r="V69" s="22"/>
      <c r="W69" s="22">
        <f t="shared" si="11"/>
        <v>260728551</v>
      </c>
      <c r="X69" s="11">
        <v>38</v>
      </c>
      <c r="Y69" s="11">
        <v>62</v>
      </c>
      <c r="Z69" s="31">
        <v>245179263</v>
      </c>
      <c r="AA69" s="32">
        <f t="shared" si="9"/>
        <v>0.06342007806753217</v>
      </c>
      <c r="AB69" s="32">
        <f t="shared" si="10"/>
        <v>0.4918331002095538</v>
      </c>
      <c r="AC69" s="11" t="b">
        <f>B69='[1]Tien 12T-2016'!B70</f>
        <v>1</v>
      </c>
      <c r="AD69" s="31">
        <v>519109313</v>
      </c>
      <c r="AE69" s="35">
        <f t="shared" si="6"/>
        <v>-248400531</v>
      </c>
    </row>
    <row r="70" spans="1:31" s="11" customFormat="1" ht="20.25" customHeight="1">
      <c r="A70" s="14">
        <v>56</v>
      </c>
      <c r="B70" s="13" t="s">
        <v>103</v>
      </c>
      <c r="C70" s="27">
        <v>89691092</v>
      </c>
      <c r="D70" s="27">
        <v>78984739</v>
      </c>
      <c r="E70" s="27">
        <v>10706353</v>
      </c>
      <c r="F70" s="27">
        <v>47575</v>
      </c>
      <c r="G70" s="27">
        <v>0</v>
      </c>
      <c r="H70" s="27">
        <v>89643517</v>
      </c>
      <c r="I70" s="27">
        <v>62911797</v>
      </c>
      <c r="J70" s="27">
        <v>1951769</v>
      </c>
      <c r="K70" s="27">
        <v>161830</v>
      </c>
      <c r="L70" s="27">
        <v>17876</v>
      </c>
      <c r="M70" s="27">
        <v>40763744</v>
      </c>
      <c r="N70" s="27">
        <v>19686524</v>
      </c>
      <c r="O70" s="27">
        <v>0</v>
      </c>
      <c r="P70" s="27">
        <v>0</v>
      </c>
      <c r="Q70" s="27">
        <v>330054</v>
      </c>
      <c r="R70" s="27">
        <v>26731720</v>
      </c>
      <c r="S70" s="27">
        <f t="shared" si="7"/>
        <v>87512042</v>
      </c>
      <c r="T70" s="28">
        <f t="shared" si="8"/>
        <v>0.033880370640183746</v>
      </c>
      <c r="U70" s="29">
        <v>78984739</v>
      </c>
      <c r="V70" s="22"/>
      <c r="W70" s="22">
        <f t="shared" si="11"/>
        <v>60780322</v>
      </c>
      <c r="X70" s="11">
        <v>56</v>
      </c>
      <c r="Y70" s="11">
        <v>15</v>
      </c>
      <c r="Z70" s="31">
        <v>52622445</v>
      </c>
      <c r="AA70" s="32">
        <f t="shared" si="9"/>
        <v>0.15502656708558488</v>
      </c>
      <c r="AB70" s="32">
        <f t="shared" si="10"/>
        <v>0.7017997408557721</v>
      </c>
      <c r="AC70" s="11" t="b">
        <f>B70='[1]Tien 12T-2016'!B71</f>
        <v>1</v>
      </c>
      <c r="AD70" s="31">
        <v>78984739</v>
      </c>
      <c r="AE70" s="35">
        <f t="shared" si="6"/>
        <v>-52253019</v>
      </c>
    </row>
    <row r="71" spans="1:31" s="11" customFormat="1" ht="20.25" customHeight="1">
      <c r="A71" s="12">
        <v>57</v>
      </c>
      <c r="B71" s="13" t="s">
        <v>104</v>
      </c>
      <c r="C71" s="27">
        <v>709366337</v>
      </c>
      <c r="D71" s="27">
        <v>694297592</v>
      </c>
      <c r="E71" s="27">
        <v>15068745</v>
      </c>
      <c r="F71" s="27">
        <v>13630</v>
      </c>
      <c r="G71" s="27">
        <v>0</v>
      </c>
      <c r="H71" s="27">
        <v>709352717</v>
      </c>
      <c r="I71" s="27">
        <v>537835180</v>
      </c>
      <c r="J71" s="27">
        <v>4090877</v>
      </c>
      <c r="K71" s="27">
        <v>920682</v>
      </c>
      <c r="L71" s="27">
        <v>0</v>
      </c>
      <c r="M71" s="27">
        <v>422650537</v>
      </c>
      <c r="N71" s="27">
        <v>943937</v>
      </c>
      <c r="O71" s="27">
        <v>77089131</v>
      </c>
      <c r="P71" s="27">
        <v>0</v>
      </c>
      <c r="Q71" s="27">
        <v>32140016</v>
      </c>
      <c r="R71" s="27">
        <v>171517537</v>
      </c>
      <c r="S71" s="27">
        <f t="shared" si="7"/>
        <v>704341158</v>
      </c>
      <c r="T71" s="28">
        <f t="shared" si="8"/>
        <v>0.009318020067039868</v>
      </c>
      <c r="U71" s="29">
        <v>694297592</v>
      </c>
      <c r="V71" s="22"/>
      <c r="W71" s="22">
        <f t="shared" si="11"/>
        <v>532823621</v>
      </c>
      <c r="X71" s="11">
        <v>28</v>
      </c>
      <c r="Y71" s="11">
        <v>49</v>
      </c>
      <c r="Z71" s="31">
        <v>497179644</v>
      </c>
      <c r="AA71" s="32">
        <f t="shared" si="9"/>
        <v>0.07169234989837998</v>
      </c>
      <c r="AB71" s="32">
        <f t="shared" si="10"/>
        <v>0.7582055684154093</v>
      </c>
      <c r="AC71" s="11" t="b">
        <f>B71='[1]Tien 12T-2016'!B72</f>
        <v>1</v>
      </c>
      <c r="AD71" s="31">
        <v>694297592</v>
      </c>
      <c r="AE71" s="35">
        <f t="shared" si="6"/>
        <v>-522780055</v>
      </c>
    </row>
    <row r="72" spans="1:31" s="11" customFormat="1" ht="20.25" customHeight="1">
      <c r="A72" s="14">
        <v>58</v>
      </c>
      <c r="B72" s="13" t="s">
        <v>105</v>
      </c>
      <c r="C72" s="27">
        <v>533885294</v>
      </c>
      <c r="D72" s="27">
        <v>504210312</v>
      </c>
      <c r="E72" s="27">
        <v>29674982</v>
      </c>
      <c r="F72" s="27">
        <v>111633</v>
      </c>
      <c r="G72" s="27">
        <v>0</v>
      </c>
      <c r="H72" s="27">
        <v>533773661</v>
      </c>
      <c r="I72" s="27">
        <v>154480822</v>
      </c>
      <c r="J72" s="27">
        <v>846738</v>
      </c>
      <c r="K72" s="27">
        <v>1473391</v>
      </c>
      <c r="L72" s="27">
        <v>0</v>
      </c>
      <c r="M72" s="27">
        <v>125129417</v>
      </c>
      <c r="N72" s="27">
        <v>11261358</v>
      </c>
      <c r="O72" s="27">
        <v>22089</v>
      </c>
      <c r="P72" s="27">
        <v>202900</v>
      </c>
      <c r="Q72" s="27">
        <v>15544929</v>
      </c>
      <c r="R72" s="27">
        <v>379292839</v>
      </c>
      <c r="S72" s="27">
        <f t="shared" si="7"/>
        <v>531453532</v>
      </c>
      <c r="T72" s="28">
        <f t="shared" si="8"/>
        <v>0.015018880466599278</v>
      </c>
      <c r="U72" s="29">
        <v>504210312</v>
      </c>
      <c r="V72" s="22"/>
      <c r="W72" s="22">
        <f t="shared" si="11"/>
        <v>152160693</v>
      </c>
      <c r="X72" s="11">
        <v>37</v>
      </c>
      <c r="Y72" s="11">
        <v>37</v>
      </c>
      <c r="Z72" s="31">
        <v>124186120</v>
      </c>
      <c r="AA72" s="32">
        <f t="shared" si="9"/>
        <v>0.22526328224120376</v>
      </c>
      <c r="AB72" s="32">
        <f t="shared" si="10"/>
        <v>0.28941259804874486</v>
      </c>
      <c r="AC72" s="11" t="b">
        <f>B72='[1]Tien 12T-2016'!B73</f>
        <v>1</v>
      </c>
      <c r="AD72" s="31">
        <v>504210312</v>
      </c>
      <c r="AE72" s="35">
        <f t="shared" si="6"/>
        <v>-124917473</v>
      </c>
    </row>
    <row r="73" spans="1:31" s="11" customFormat="1" ht="20.25" customHeight="1">
      <c r="A73" s="12">
        <v>59</v>
      </c>
      <c r="B73" s="13" t="s">
        <v>106</v>
      </c>
      <c r="C73" s="27">
        <v>707480256</v>
      </c>
      <c r="D73" s="27">
        <v>557717500</v>
      </c>
      <c r="E73" s="27">
        <v>149762756</v>
      </c>
      <c r="F73" s="27">
        <v>2556</v>
      </c>
      <c r="G73" s="27">
        <v>0</v>
      </c>
      <c r="H73" s="27">
        <v>707477700</v>
      </c>
      <c r="I73" s="27">
        <v>572290084</v>
      </c>
      <c r="J73" s="27">
        <v>3040259</v>
      </c>
      <c r="K73" s="27">
        <v>202950</v>
      </c>
      <c r="L73" s="27">
        <v>0</v>
      </c>
      <c r="M73" s="27">
        <v>534261029</v>
      </c>
      <c r="N73" s="27">
        <v>28126422</v>
      </c>
      <c r="O73" s="27">
        <v>2626734</v>
      </c>
      <c r="P73" s="27">
        <v>0</v>
      </c>
      <c r="Q73" s="27">
        <v>4032690</v>
      </c>
      <c r="R73" s="27">
        <v>135187616</v>
      </c>
      <c r="S73" s="27">
        <f t="shared" si="7"/>
        <v>704234491</v>
      </c>
      <c r="T73" s="28">
        <f t="shared" si="8"/>
        <v>0.005667071806192609</v>
      </c>
      <c r="U73" s="29">
        <v>557717500</v>
      </c>
      <c r="V73" s="22"/>
      <c r="W73" s="22">
        <f t="shared" si="11"/>
        <v>569046875</v>
      </c>
      <c r="X73" s="11">
        <v>29</v>
      </c>
      <c r="Y73" s="11">
        <v>58</v>
      </c>
      <c r="Z73" s="31">
        <v>422633986</v>
      </c>
      <c r="AA73" s="32">
        <f t="shared" si="9"/>
        <v>0.3464295202232032</v>
      </c>
      <c r="AB73" s="32">
        <f t="shared" si="10"/>
        <v>0.8089160746692087</v>
      </c>
      <c r="AC73" s="11" t="b">
        <f>B73='[1]Tien 12T-2016'!B74</f>
        <v>1</v>
      </c>
      <c r="AD73" s="31">
        <v>557717500</v>
      </c>
      <c r="AE73" s="35">
        <f t="shared" si="6"/>
        <v>-422529884</v>
      </c>
    </row>
    <row r="74" spans="1:31" s="11" customFormat="1" ht="20.25" customHeight="1">
      <c r="A74" s="14">
        <v>60</v>
      </c>
      <c r="B74" s="13" t="s">
        <v>107</v>
      </c>
      <c r="C74" s="27">
        <v>558359068</v>
      </c>
      <c r="D74" s="27">
        <v>515628354</v>
      </c>
      <c r="E74" s="27">
        <v>42730714</v>
      </c>
      <c r="F74" s="27">
        <v>1542276</v>
      </c>
      <c r="G74" s="27">
        <v>0</v>
      </c>
      <c r="H74" s="27">
        <v>556816792</v>
      </c>
      <c r="I74" s="27">
        <v>364843942</v>
      </c>
      <c r="J74" s="27">
        <v>5587227</v>
      </c>
      <c r="K74" s="27">
        <v>1026650</v>
      </c>
      <c r="L74" s="27">
        <v>4401</v>
      </c>
      <c r="M74" s="27">
        <v>340684381</v>
      </c>
      <c r="N74" s="27">
        <v>10172621</v>
      </c>
      <c r="O74" s="27">
        <v>202728</v>
      </c>
      <c r="P74" s="27">
        <v>0</v>
      </c>
      <c r="Q74" s="27">
        <v>7165934</v>
      </c>
      <c r="R74" s="27">
        <v>191972850</v>
      </c>
      <c r="S74" s="27">
        <f t="shared" si="7"/>
        <v>550198514</v>
      </c>
      <c r="T74" s="28">
        <f t="shared" si="8"/>
        <v>0.01814002437239317</v>
      </c>
      <c r="U74" s="29">
        <v>515628354</v>
      </c>
      <c r="V74" s="22"/>
      <c r="W74" s="22">
        <f t="shared" si="11"/>
        <v>358225664</v>
      </c>
      <c r="X74" s="11">
        <v>34</v>
      </c>
      <c r="Y74" s="11">
        <v>31</v>
      </c>
      <c r="Z74" s="31">
        <v>272726455</v>
      </c>
      <c r="AA74" s="32">
        <f t="shared" si="9"/>
        <v>0.3134980396382889</v>
      </c>
      <c r="AB74" s="32">
        <f t="shared" si="10"/>
        <v>0.6552315721110652</v>
      </c>
      <c r="AC74" s="11" t="b">
        <f>B74='[1]Tien 12T-2016'!B75</f>
        <v>1</v>
      </c>
      <c r="AD74" s="31">
        <v>515628354</v>
      </c>
      <c r="AE74" s="35">
        <f t="shared" si="6"/>
        <v>-323655504</v>
      </c>
    </row>
    <row r="75" spans="1:31" s="11" customFormat="1" ht="20.25" customHeight="1">
      <c r="A75" s="12">
        <v>61</v>
      </c>
      <c r="B75" s="13" t="s">
        <v>108</v>
      </c>
      <c r="C75" s="27">
        <v>1143148854.8</v>
      </c>
      <c r="D75" s="27">
        <v>953639409.76</v>
      </c>
      <c r="E75" s="27">
        <v>189509445.03999996</v>
      </c>
      <c r="F75" s="27">
        <v>8515822</v>
      </c>
      <c r="G75" s="27">
        <v>0</v>
      </c>
      <c r="H75" s="27">
        <v>1134633032.8</v>
      </c>
      <c r="I75" s="27">
        <v>653487471.51</v>
      </c>
      <c r="J75" s="27">
        <v>3357491</v>
      </c>
      <c r="K75" s="27">
        <v>842778</v>
      </c>
      <c r="L75" s="27">
        <v>0</v>
      </c>
      <c r="M75" s="27">
        <v>582198721.31</v>
      </c>
      <c r="N75" s="27">
        <v>53740683</v>
      </c>
      <c r="O75" s="27">
        <v>7391706.2</v>
      </c>
      <c r="P75" s="27">
        <v>0</v>
      </c>
      <c r="Q75" s="27">
        <v>5956092</v>
      </c>
      <c r="R75" s="27">
        <v>481145561.28999996</v>
      </c>
      <c r="S75" s="27">
        <f t="shared" si="7"/>
        <v>1130432763.8</v>
      </c>
      <c r="T75" s="28">
        <f t="shared" si="8"/>
        <v>0.00642746675815303</v>
      </c>
      <c r="U75" s="29">
        <v>953639409.76</v>
      </c>
      <c r="V75" s="22"/>
      <c r="W75" s="22">
        <f t="shared" si="11"/>
        <v>649287202.51</v>
      </c>
      <c r="X75" s="11">
        <v>18</v>
      </c>
      <c r="Y75" s="11">
        <v>54</v>
      </c>
      <c r="Z75" s="31">
        <v>317269502.56</v>
      </c>
      <c r="AA75" s="32">
        <f t="shared" si="9"/>
        <v>1.0464847622321054</v>
      </c>
      <c r="AB75" s="32">
        <f t="shared" si="10"/>
        <v>0.5759461011789432</v>
      </c>
      <c r="AC75" s="11" t="b">
        <f>B75='[1]Tien 12T-2016'!B76</f>
        <v>1</v>
      </c>
      <c r="AD75" s="31">
        <v>953639409.76</v>
      </c>
      <c r="AE75" s="35">
        <f t="shared" si="6"/>
        <v>-472493848.47</v>
      </c>
    </row>
    <row r="76" spans="1:31" s="11" customFormat="1" ht="20.25" customHeight="1">
      <c r="A76" s="14">
        <v>62</v>
      </c>
      <c r="B76" s="13" t="s">
        <v>109</v>
      </c>
      <c r="C76" s="27">
        <v>443732812</v>
      </c>
      <c r="D76" s="27">
        <v>362983367</v>
      </c>
      <c r="E76" s="27">
        <v>80749445</v>
      </c>
      <c r="F76" s="27">
        <v>422444</v>
      </c>
      <c r="G76" s="27">
        <v>29147693</v>
      </c>
      <c r="H76" s="27">
        <v>443310368</v>
      </c>
      <c r="I76" s="27">
        <v>357019539</v>
      </c>
      <c r="J76" s="27">
        <v>6948911</v>
      </c>
      <c r="K76" s="27">
        <v>3850706</v>
      </c>
      <c r="L76" s="27">
        <v>0</v>
      </c>
      <c r="M76" s="27">
        <v>308939743</v>
      </c>
      <c r="N76" s="27">
        <v>14064211</v>
      </c>
      <c r="O76" s="27">
        <v>7332945</v>
      </c>
      <c r="P76" s="27">
        <v>0</v>
      </c>
      <c r="Q76" s="27">
        <v>15883023</v>
      </c>
      <c r="R76" s="27">
        <v>86290829</v>
      </c>
      <c r="S76" s="27">
        <f t="shared" si="7"/>
        <v>432510751</v>
      </c>
      <c r="T76" s="28">
        <f t="shared" si="8"/>
        <v>0.030249372430005854</v>
      </c>
      <c r="U76" s="29">
        <v>362983367</v>
      </c>
      <c r="V76" s="22"/>
      <c r="W76" s="22">
        <f t="shared" si="11"/>
        <v>346219922</v>
      </c>
      <c r="X76" s="11">
        <v>41</v>
      </c>
      <c r="Y76" s="11">
        <v>17</v>
      </c>
      <c r="Z76" s="31">
        <v>276891024</v>
      </c>
      <c r="AA76" s="32">
        <f t="shared" si="9"/>
        <v>0.25038333492529535</v>
      </c>
      <c r="AB76" s="32">
        <f t="shared" si="10"/>
        <v>0.8053489491136828</v>
      </c>
      <c r="AC76" s="11" t="b">
        <f>B76='[1]Tien 12T-2016'!B77</f>
        <v>1</v>
      </c>
      <c r="AD76" s="31">
        <v>362983367</v>
      </c>
      <c r="AE76" s="35">
        <f t="shared" si="6"/>
        <v>-276692538</v>
      </c>
    </row>
    <row r="77" spans="1:31" s="11" customFormat="1" ht="20.25" customHeight="1">
      <c r="A77" s="12">
        <v>63</v>
      </c>
      <c r="B77" s="13" t="s">
        <v>110</v>
      </c>
      <c r="C77" s="27">
        <v>154783089</v>
      </c>
      <c r="D77" s="27">
        <v>147186665</v>
      </c>
      <c r="E77" s="27">
        <v>7596424</v>
      </c>
      <c r="F77" s="27">
        <v>623528</v>
      </c>
      <c r="G77" s="27">
        <v>0</v>
      </c>
      <c r="H77" s="27">
        <v>154159561</v>
      </c>
      <c r="I77" s="27">
        <v>42867472</v>
      </c>
      <c r="J77" s="27">
        <v>586181</v>
      </c>
      <c r="K77" s="27">
        <v>393560</v>
      </c>
      <c r="L77" s="27">
        <v>0</v>
      </c>
      <c r="M77" s="27">
        <v>25156512</v>
      </c>
      <c r="N77" s="27">
        <v>3171420</v>
      </c>
      <c r="O77" s="27">
        <v>13559799</v>
      </c>
      <c r="P77" s="27">
        <v>0</v>
      </c>
      <c r="Q77" s="27">
        <v>0</v>
      </c>
      <c r="R77" s="27">
        <v>111292089</v>
      </c>
      <c r="S77" s="27">
        <f t="shared" si="7"/>
        <v>153179820</v>
      </c>
      <c r="T77" s="28">
        <f t="shared" si="8"/>
        <v>0.022855114945896506</v>
      </c>
      <c r="U77" s="29">
        <v>147186665</v>
      </c>
      <c r="V77" s="22"/>
      <c r="W77" s="22">
        <f t="shared" si="11"/>
        <v>41887731</v>
      </c>
      <c r="X77" s="11">
        <v>53</v>
      </c>
      <c r="Y77" s="11">
        <v>21</v>
      </c>
      <c r="Z77" s="11">
        <v>35506253</v>
      </c>
      <c r="AA77" s="32">
        <f t="shared" si="9"/>
        <v>0.17972828616976283</v>
      </c>
      <c r="AB77" s="32">
        <f t="shared" si="10"/>
        <v>0.2780720944061329</v>
      </c>
      <c r="AC77" s="11" t="b">
        <f>B77='[1]Tien 12T-2016'!B78</f>
        <v>1</v>
      </c>
      <c r="AD77" s="31">
        <v>147186665</v>
      </c>
      <c r="AE77" s="35">
        <f t="shared" si="6"/>
        <v>-35894576</v>
      </c>
    </row>
    <row r="78" spans="2:20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3" t="s">
        <v>118</v>
      </c>
      <c r="Q78" s="53"/>
      <c r="R78" s="53"/>
      <c r="S78" s="53"/>
      <c r="T78" s="53"/>
    </row>
    <row r="79" spans="2:20" ht="15.75" customHeight="1">
      <c r="B79" s="19"/>
      <c r="C79" s="38" t="s">
        <v>38</v>
      </c>
      <c r="D79" s="38"/>
      <c r="E79" s="38"/>
      <c r="F79" s="18"/>
      <c r="G79" s="18"/>
      <c r="H79" s="19"/>
      <c r="I79" s="19"/>
      <c r="J79" s="19"/>
      <c r="K79" s="19"/>
      <c r="L79" s="19"/>
      <c r="M79" s="19"/>
      <c r="N79" s="19"/>
      <c r="O79" s="37" t="s">
        <v>119</v>
      </c>
      <c r="P79" s="37"/>
      <c r="Q79" s="37"/>
      <c r="R79" s="37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7"/>
      <c r="P80" s="37"/>
      <c r="Q80" s="37"/>
      <c r="R80" s="37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38" t="s">
        <v>121</v>
      </c>
      <c r="D86" s="38"/>
      <c r="E86" s="38"/>
      <c r="F86" s="18"/>
      <c r="G86" s="18"/>
      <c r="H86" s="19"/>
      <c r="I86" s="19"/>
      <c r="J86" s="19"/>
      <c r="K86" s="19"/>
      <c r="L86" s="19"/>
      <c r="M86" s="19"/>
      <c r="N86" s="19"/>
      <c r="O86" s="37" t="s">
        <v>120</v>
      </c>
      <c r="P86" s="37"/>
      <c r="Q86" s="37"/>
      <c r="R86" s="37"/>
      <c r="S86" s="19"/>
      <c r="T86" s="19"/>
    </row>
    <row r="87" ht="12.75">
      <c r="B87" s="17"/>
    </row>
  </sheetData>
  <sheetProtection/>
  <mergeCells count="46"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X8:X12"/>
    <mergeCell ref="Y8:Y12"/>
    <mergeCell ref="C9:C12"/>
    <mergeCell ref="D9:E9"/>
    <mergeCell ref="H9:H12"/>
    <mergeCell ref="I9:Q9"/>
    <mergeCell ref="R9:R12"/>
    <mergeCell ref="D10:D12"/>
    <mergeCell ref="E10:E12"/>
    <mergeCell ref="I10:I12"/>
    <mergeCell ref="A13:B13"/>
    <mergeCell ref="B78:E78"/>
    <mergeCell ref="P78:T78"/>
    <mergeCell ref="C79:E79"/>
    <mergeCell ref="O79:R79"/>
    <mergeCell ref="C86:E86"/>
    <mergeCell ref="O86:R86"/>
    <mergeCell ref="O80:R80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 Dai Duong</cp:lastModifiedBy>
  <cp:lastPrinted>2016-11-09T06:21:25Z</cp:lastPrinted>
  <dcterms:created xsi:type="dcterms:W3CDTF">2015-11-10T02:15:15Z</dcterms:created>
  <dcterms:modified xsi:type="dcterms:W3CDTF">2017-02-28T04:40:31Z</dcterms:modified>
  <cp:category/>
  <cp:version/>
  <cp:contentType/>
  <cp:contentStatus/>
</cp:coreProperties>
</file>